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0"/>
  <workbookPr defaultThemeVersion="166925"/>
  <mc:AlternateContent xmlns:mc="http://schemas.openxmlformats.org/markup-compatibility/2006">
    <mc:Choice Requires="x15">
      <x15ac:absPath xmlns:x15ac="http://schemas.microsoft.com/office/spreadsheetml/2010/11/ac" url="Z:\VENTE ET PROD\VP1_VENTE\BtoB\Suivi Dossiers\5-PARTENAIRES LRT\CAMPAGNE 2023 PR 2024\BON DE COMMANDE\CONVENTION BUREAU\"/>
    </mc:Choice>
  </mc:AlternateContent>
  <xr:revisionPtr revIDLastSave="0" documentId="13_ncr:1_{17D974F2-9F72-4532-A95D-76358E1F7B29}" xr6:coauthVersionLast="47" xr6:coauthVersionMax="47" xr10:uidLastSave="{00000000-0000-0000-0000-000000000000}"/>
  <workbookProtection workbookAlgorithmName="SHA-512" workbookHashValue="B0+qiR7dmlOgiVrhYmt1uyjnjf3TxgAh1LgWXmOi97+9atX92qprHWIjQLXGtHqsfCGRuN7WxnTk1VDAlQulZg==" workbookSaltValue="6mpO+J695ElJv+/0958o8A==" workbookSpinCount="100000" lockStructure="1"/>
  <bookViews>
    <workbookView xWindow="-120" yWindow="-120" windowWidth="29040" windowHeight="17640" xr2:uid="{91F9369E-5B30-490B-9464-5DC8157801DC}"/>
  </bookViews>
  <sheets>
    <sheet name="Bon de commande 2024" sheetId="2" r:id="rId1"/>
    <sheet name="Modalités d'Exécutions" sheetId="3" r:id="rId2"/>
  </sheets>
  <definedNames>
    <definedName name="_xlnm.Print_Area" localSheetId="0">'Bon de commande 2024'!$A$1:$I$84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2" l="1"/>
  <c r="I11" i="2"/>
  <c r="I13" i="2" l="1"/>
  <c r="I19" i="2" s="1"/>
  <c r="I21" i="2" l="1"/>
  <c r="I22" i="2"/>
  <c r="J19" i="2"/>
  <c r="O41" i="2"/>
  <c r="I31" i="2" l="1"/>
  <c r="I29" i="2"/>
  <c r="L29" i="2" s="1"/>
  <c r="I27" i="2"/>
  <c r="L27" i="2" s="1"/>
  <c r="L25" i="2"/>
  <c r="I23" i="2"/>
  <c r="L23" i="2" s="1"/>
  <c r="I30" i="2"/>
  <c r="L30" i="2" s="1"/>
  <c r="I28" i="2"/>
  <c r="L28" i="2" s="1"/>
  <c r="I26" i="2"/>
  <c r="L26" i="2" s="1"/>
  <c r="I24" i="2"/>
  <c r="L24" i="2" s="1"/>
  <c r="L22" i="2"/>
  <c r="N34" i="2" l="1"/>
  <c r="L35" i="2"/>
  <c r="L31" i="2"/>
  <c r="N31" i="2" s="1"/>
  <c r="L21" i="2"/>
  <c r="N30" i="2"/>
  <c r="K21" i="2"/>
  <c r="O42" i="2"/>
  <c r="O43" i="2"/>
  <c r="O44" i="2"/>
  <c r="O45" i="2"/>
  <c r="O46" i="2"/>
  <c r="O47" i="2"/>
  <c r="J26" i="2"/>
  <c r="J22" i="2"/>
  <c r="J23" i="2"/>
  <c r="J24" i="2"/>
  <c r="J25" i="2"/>
  <c r="J27" i="2"/>
  <c r="J28" i="2"/>
  <c r="J29" i="2"/>
  <c r="J30" i="2"/>
  <c r="J31" i="2"/>
  <c r="J21" i="2"/>
  <c r="O48" i="2" l="1"/>
  <c r="I41" i="2" s="1"/>
  <c r="M21" i="2" a="1"/>
  <c r="M21" i="2" s="1"/>
  <c r="I38" i="2" s="1"/>
  <c r="O21" i="2"/>
  <c r="N28" i="2" l="1"/>
  <c r="N29" i="2"/>
  <c r="N26" i="2"/>
  <c r="N22" i="2"/>
  <c r="N27" i="2"/>
  <c r="N23" i="2"/>
  <c r="N24" i="2"/>
  <c r="N25" i="2"/>
  <c r="N21" i="2" l="1"/>
  <c r="O19" i="2" l="1"/>
  <c r="I34" i="2"/>
  <c r="I49" i="2" s="1"/>
  <c r="I50" i="2" s="1"/>
  <c r="I52" i="2" l="1"/>
  <c r="O23" i="2"/>
  <c r="O24" i="2"/>
  <c r="O2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<sst xmlns="http://schemas.openxmlformats.org/spreadsheetml/2006/main" count="47" uniqueCount="35">
  <si>
    <t xml:space="preserve">
Étape 1 : je coche mon choix  club réseau OU club business et complète mes informations</t>
  </si>
  <si>
    <t>Prix HT unitaire</t>
  </si>
  <si>
    <r>
      <t>Nom du ou des établissement/activité(s)</t>
    </r>
    <r>
      <rPr>
        <b/>
        <i/>
        <sz val="28"/>
        <color theme="1"/>
        <rFont val="Calibri"/>
        <family val="2"/>
        <scheme val="minor"/>
      </rPr>
      <t xml:space="preserve"> 
(indiquer nom d'usage ex nom de restaurant et pas nom de société)</t>
    </r>
  </si>
  <si>
    <t xml:space="preserve">Je note le nombre d'établissement en club réseau </t>
  </si>
  <si>
    <t>Montant à payer ht</t>
  </si>
  <si>
    <t>SOUS TOTAL HT CLUB RÉSEAU</t>
  </si>
  <si>
    <t xml:space="preserve">
Je sélectionne mes entrées club business</t>
  </si>
  <si>
    <t xml:space="preserve">Je note le(s) nom(s) d'usage des structures </t>
  </si>
  <si>
    <t xml:space="preserve">HÉBERGEUR Noter le nombre total de chambres/locatifs 
tous hébergements confondus(+1€/chambre)→
</t>
  </si>
  <si>
    <t>Pour tous, noter ci-dessous le nombre de  structure dans chaque catégorie↓</t>
  </si>
  <si>
    <t>Nom du ou des établissement(s):</t>
  </si>
  <si>
    <t>SOUS TOTAL HT CLUB BUSINESS</t>
  </si>
  <si>
    <t xml:space="preserve"> remises réservées club business</t>
  </si>
  <si>
    <t>à partir de la 2ème activité, -50% sur la-les activité(s)
 le(s )moins chère(s)</t>
  </si>
  <si>
    <t>Marques- labels à sélectionner, -10% valable pour une marque ou un label sur une seule entrée (la moins chère si plusieurs) :</t>
  </si>
  <si>
    <t>TOTAL HT</t>
  </si>
  <si>
    <t>TOTAL TVA 20%</t>
  </si>
  <si>
    <t>TOTAL TTC À PAYER</t>
  </si>
  <si>
    <t xml:space="preserve">
Étape 2 : Je remplis mes informations de facturation </t>
  </si>
  <si>
    <r>
      <t xml:space="preserve">Informations de facturation
</t>
    </r>
    <r>
      <rPr>
        <b/>
        <i/>
        <u/>
        <sz val="30"/>
        <color theme="0"/>
        <rFont val="Calibri"/>
        <family val="2"/>
        <scheme val="minor"/>
      </rPr>
      <t>Merci de remplir tous les cadres</t>
    </r>
  </si>
  <si>
    <t xml:space="preserve">Raison sociale :
Adresse de facturation :
Nom du signataire : 
Fonction:
Fait à:
Le :                                                            
</t>
  </si>
  <si>
    <r>
      <rPr>
        <b/>
        <sz val="28"/>
        <color theme="1"/>
        <rFont val="Calibri"/>
        <family val="2"/>
        <scheme val="minor"/>
      </rPr>
      <t xml:space="preserve">Votre mention « Bon pour accord et acceptation des modalités d’exécution jointes » :
</t>
    </r>
    <r>
      <rPr>
        <b/>
        <u/>
        <sz val="28"/>
        <color theme="1"/>
        <rFont val="Calibri"/>
        <family val="2"/>
        <scheme val="minor"/>
      </rPr>
      <t xml:space="preserve">
Signature et cachet</t>
    </r>
  </si>
  <si>
    <t>Adresse de facturation :</t>
  </si>
  <si>
    <t>Signature et cachet :</t>
  </si>
  <si>
    <t>Nom prénom du signataire :</t>
  </si>
  <si>
    <t>Fonction dans l'entreprise :</t>
  </si>
  <si>
    <t>Fait à :</t>
  </si>
  <si>
    <t>Le :</t>
  </si>
  <si>
    <r>
      <t xml:space="preserve">Modalités et Conditions de règlement 
</t>
    </r>
    <r>
      <rPr>
        <b/>
        <i/>
        <sz val="30"/>
        <color theme="0"/>
        <rFont val="Calibri"/>
        <family val="2"/>
        <scheme val="minor"/>
      </rPr>
      <t>(cocher case correspondante)</t>
    </r>
  </si>
  <si>
    <r>
      <t xml:space="preserve">
                             </t>
    </r>
    <r>
      <rPr>
        <sz val="28"/>
        <color theme="1"/>
        <rFont val="Calibri"/>
        <family val="2"/>
        <scheme val="minor"/>
      </rPr>
      <t>Par chèque bancaire à l’ordre de La Rochelle Tourisme &amp; Événements</t>
    </r>
    <r>
      <rPr>
        <sz val="26"/>
        <color theme="1"/>
        <rFont val="Calibri"/>
        <family val="2"/>
        <scheme val="minor"/>
      </rPr>
      <t xml:space="preserve">
               </t>
    </r>
    <r>
      <rPr>
        <sz val="28"/>
        <color theme="1"/>
        <rFont val="Calibri"/>
        <family val="2"/>
        <scheme val="minor"/>
      </rPr>
      <t>Par virement : FR76 1170 6110 3442 1600 9000 085</t>
    </r>
    <r>
      <rPr>
        <sz val="26"/>
        <color theme="1"/>
        <rFont val="Calibri"/>
        <family val="2"/>
        <scheme val="minor"/>
      </rPr>
      <t xml:space="preserve">
                    </t>
    </r>
    <r>
      <rPr>
        <sz val="28"/>
        <color theme="1"/>
        <rFont val="Calibri"/>
        <family val="2"/>
        <scheme val="minor"/>
      </rPr>
      <t>Je souhaite régler sur facture</t>
    </r>
    <r>
      <rPr>
        <sz val="26"/>
        <color theme="1"/>
        <rFont val="Calibri"/>
        <family val="2"/>
        <scheme val="minor"/>
      </rPr>
      <t xml:space="preserve">
</t>
    </r>
    <r>
      <rPr>
        <sz val="28"/>
        <color theme="1"/>
        <rFont val="Calibri"/>
        <family val="2"/>
        <scheme val="minor"/>
      </rPr>
      <t>Afin de faciliter le traitement des règlements, merci de préciser sur vos ordres de virement:
NOM DE LA STRUCTURE- CONVENTION BUREAU 2024</t>
    </r>
  </si>
  <si>
    <t>BON DE COMMANDE SIGNÉ À RENVOYER**</t>
  </si>
  <si>
    <t xml:space="preserve">Par e-mail :
convention.bureau@larochelle-tourisme-evenements.com
Par courrier postal :
La Rochelle Tourisme &amp; Evènements  - Service Partenaires Quai Louis Prunier 
17033 LA ROCHELLE CEDEX 1
</t>
  </si>
  <si>
    <t>*Pourront faire une demande d’adhésion via ce bon de commande  les entreprises qui opèrent dans les champs du tourisme d’affaires et du tourisme de groupes, justifiant de plus d’un an d’existence, et dont le siège social ou au minimum un établissement secondaire est situé sur le territoire de la CdA de la Rochelle.</t>
  </si>
  <si>
    <t>** Nouvel adhérent en 2024 ? N'oubliez pas de joindre votre parrainage</t>
  </si>
  <si>
    <r>
      <rPr>
        <b/>
        <u/>
        <sz val="14"/>
        <color theme="1"/>
        <rFont val="Calibri"/>
        <family val="2"/>
        <scheme val="minor"/>
      </rPr>
      <t>MODALITÉS D’EXÉCUTION DES PRESTATIONS DU CONVENTION BUREAU 2024</t>
    </r>
    <r>
      <rPr>
        <sz val="11"/>
        <color theme="1"/>
        <rFont val="Calibri"/>
        <family val="2"/>
        <scheme val="minor"/>
      </rPr>
      <t xml:space="preserve">
</t>
    </r>
    <r>
      <rPr>
        <b/>
        <u/>
        <sz val="11"/>
        <color theme="1"/>
        <rFont val="Calibri"/>
        <family val="2"/>
        <scheme val="minor"/>
      </rPr>
      <t>Visibilité sur les pages dédiées au Convention Bureau - format print &amp; web :</t>
    </r>
    <r>
      <rPr>
        <sz val="11"/>
        <color theme="1"/>
        <rFont val="Calibri"/>
        <family val="2"/>
        <scheme val="minor"/>
      </rPr>
      <t xml:space="preserve">
•Les informations vous concernant sont issues des formulaires que vous remplissez et que vous transmettez à LRTE, ces formulaires vous sont envoyés après remplissage du bon de commmande et envoi à LRTE.
• Les établissements d’une même catégorie/activité/sous activité sont présentés par classement (hôtelier par exemple)  et zone géographique. Au sein de chaque zone, le tri est aléatoire. Cependant LRTE se réserve le droit de faire ce tri selon les nécessités de sa ligne éditoriale.
•Le nombre et la nature des labels, certifications et services associés à votre établissement sont apposés selon les critères exigés par les démarche qualité et environnement de LRTE.
•Le texte commercial de  présentation de votre établissement pourra être réécrit  en partie par LRTE, par souci de cohérence avec la ligne éditoriale de nos supports et dans un souci de qualification des contenus dédié au tourisme d'affaires, évènementiel et groupes loisirs.
•Les textes et photos confiés à LRTE pourront être utilisés pour toutes les actions de promotion de la destination sur tous supports (print &amp; web). Le détenteur des photos doit s’assurer que celles-ci sont libres de droit (cessible à un tiers) et mentionner les crédits obligatoires pour la diffusion. Dans le cas contraire, LRTE s’autorise à ne pas les publier sans en informer au préalable le prestataire.
•En l’absence d’une sélection de photos transmises dans les délais impartis ou ne respectant pas les contraintes techniques, LRTE se réserve le droit d’effectuer des choix unilatéraux.
</t>
    </r>
    <r>
      <rPr>
        <b/>
        <u/>
        <sz val="11"/>
        <color theme="1"/>
        <rFont val="Calibri"/>
        <family val="2"/>
        <scheme val="minor"/>
      </rPr>
      <t xml:space="preserve">Engagements de La Rochelle Tourisme &amp; Evénements
</t>
    </r>
    <r>
      <rPr>
        <sz val="11"/>
        <color theme="1"/>
        <rFont val="Calibri"/>
        <family val="2"/>
        <scheme val="minor"/>
      </rPr>
      <t xml:space="preserve">
•LRTE s’engage à veiller au bon déroulement des prestations du Convention bureau. 
•LRTE s'engage à tenir informés les adhérents de l'ensemble des actions proposées, en amont et en aval. 
•LRTE s'engage à informer les adhérents du bilan de ces actions et de toute autre information liée aux prestations.
•Le fonctionnement du Convention Bureau sera clairement explicité aux adhérents. Toutes ces informations seront accessibles à tous les adhérents via leur espace pro  dédié sur le site web de la Rochellle Tourisme (www.larochelle-tourisme.com)
•LRTE s’engage à tenir informé le prestataire des évolutions éventuelles des supports print &amp; digital du Convention Bureau et de leurs fonctionnalités.
</t>
    </r>
    <r>
      <rPr>
        <b/>
        <u/>
        <sz val="11"/>
        <color theme="1"/>
        <rFont val="Calibri"/>
        <family val="2"/>
        <scheme val="minor"/>
      </rPr>
      <t>Engagements du prestataire :</t>
    </r>
    <r>
      <rPr>
        <sz val="11"/>
        <color theme="1"/>
        <rFont val="Calibri"/>
        <family val="2"/>
        <scheme val="minor"/>
      </rPr>
      <t xml:space="preserve">
•Le prestataire autorise la conservation et le traitement des données à caractère personnel et commercial. Il s’engage à signaler toute modification en cours d’année en cas de changements ou nouveautés (coordonnées, services, équipements…). Ces modifications ou informations seront prises en compte pour la mise à jour des supports si elles sont communiquées à temps par le prestataire et dans tous les cas conservées pour son usage par LRTE. 
•Le partenaire s'engage à respecter ses engagements dans le cadre du Convention Bureau :
 -à titre individuel en communiquant les informations nécessaires qui lui sont demandées.
-en honorant sa participation aux actions auxquelles il s'est inscrit et en assurant le suivi avec LRTE. 
•Le partenaire adhérent comprend la nécessité de participer à la dynamique collective et a le souhait de s'inscrire dans une  démarche de développement du tourisme d'affaires-évènementiel et de groupes loisirs pour sa structure et/ou la destination dans son ensemble.
•Le prestataire s’engage à fournir toutes les pièces justificatives utiles à la finalisation du partenariat (dont classement, labels, mentions légales…).
Responsabilités et droits :
•Le prestataire atteste de la véracité des informations transmises à LRTE et lui concède ainsi qu’à ses partenaires (organismes publics ou privés) à titre non exclusif, les droits attachés aux données transmises, à savoir :
les droits d’auteur, droits à l’image, droits de reproduction, d’adaptation, de modification et de diffusion par tout moyen et sur tout support (brochures touristiques, sites Internet, bornes multimédia etc.) en vue de promouvoir le tourisme d'affaires et de groupes loisirs. Il autorise ainsi LRTE et ses partenaires à utiliser et diffuser tous les supports photos ou vidéos fournis par ses soins. En vertu de la loi pour une République numérique du 7 octobre 2016 et dans le cadre de la politique d’ouverture et de partage des données publiques (« Open data »), les informations transmises à l’Office de Tourisme seront mises à disposition du portail national datatourisme.fr. Les données issues du Système d’Information Touristique de Charentes pourront ainsi être réutilisées par des tiers : institutionnels, starts-up...
LRTE ne pourra en aucun cas être tenu pour responsable en cas de litige avec un tiers.
Durée de l’engagement mutuel
•	Le présent engagement vaut à compter de la signature et jusqu’au
31 décembre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</si>
</sst>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 &quot;€&quot;"/>
  </numFmts>
  <fonts count="35">
    <font>
      <sz val="11"/>
      <color theme="1"/>
      <name val="Calibri"/>
      <family val="2"/>
      <scheme val="minor"/>
    </font>
    <font>
      <b/>
      <sz val="11"/>
      <color rgb="FFFF0000"/>
      <name val="Calibri"/>
      <family val="2"/>
      <scheme val="minor"/>
    </font>
    <font>
      <b/>
      <sz val="11"/>
      <color theme="1"/>
      <name val="Calibri"/>
      <family val="2"/>
      <scheme val="minor"/>
    </font>
    <font>
      <b/>
      <u/>
      <sz val="11"/>
      <color theme="1"/>
      <name val="Calibri"/>
      <family val="2"/>
      <scheme val="minor"/>
    </font>
    <font>
      <b/>
      <sz val="11"/>
      <color rgb="FF00B050"/>
      <name val="Calibri"/>
      <family val="2"/>
      <scheme val="minor"/>
    </font>
    <font>
      <b/>
      <sz val="12"/>
      <color theme="1"/>
      <name val="Calibri"/>
      <family val="2"/>
      <scheme val="minor"/>
    </font>
    <font>
      <b/>
      <sz val="14"/>
      <name val="Calibri"/>
      <family val="2"/>
      <scheme val="minor"/>
    </font>
    <font>
      <b/>
      <sz val="12"/>
      <color rgb="FF00B050"/>
      <name val="Calibri"/>
      <family val="2"/>
      <scheme val="minor"/>
    </font>
    <font>
      <b/>
      <u/>
      <sz val="14"/>
      <color theme="1"/>
      <name val="Calibri"/>
      <family val="2"/>
      <scheme val="minor"/>
    </font>
    <font>
      <sz val="11"/>
      <color rgb="FFFF0000"/>
      <name val="Calibri"/>
      <family val="2"/>
      <scheme val="minor"/>
    </font>
    <font>
      <b/>
      <sz val="16"/>
      <name val="Calibri"/>
      <family val="2"/>
      <scheme val="minor"/>
    </font>
    <font>
      <sz val="16"/>
      <color theme="1"/>
      <name val="Tahoma"/>
      <family val="2"/>
      <charset val="2"/>
    </font>
    <font>
      <b/>
      <sz val="20"/>
      <color theme="0"/>
      <name val="Calibri"/>
      <family val="2"/>
      <scheme val="minor"/>
    </font>
    <font>
      <b/>
      <sz val="18"/>
      <color theme="0"/>
      <name val="Calibri"/>
      <family val="2"/>
      <scheme val="minor"/>
    </font>
    <font>
      <b/>
      <sz val="18"/>
      <color theme="1"/>
      <name val="Calibri"/>
      <family val="2"/>
      <scheme val="minor"/>
    </font>
    <font>
      <sz val="18"/>
      <color theme="1"/>
      <name val="Calibri"/>
      <family val="2"/>
      <scheme val="minor"/>
    </font>
    <font>
      <b/>
      <sz val="24"/>
      <color theme="0"/>
      <name val="Calibri"/>
      <family val="2"/>
      <scheme val="minor"/>
    </font>
    <font>
      <b/>
      <i/>
      <sz val="16"/>
      <color theme="1"/>
      <name val="Calibri"/>
      <family val="2"/>
      <scheme val="minor"/>
    </font>
    <font>
      <b/>
      <sz val="28"/>
      <color theme="0"/>
      <name val="Calibri"/>
      <family val="2"/>
      <scheme val="minor"/>
    </font>
    <font>
      <sz val="26"/>
      <color theme="1"/>
      <name val="Calibri"/>
      <family val="2"/>
      <scheme val="minor"/>
    </font>
    <font>
      <b/>
      <sz val="26"/>
      <color theme="1"/>
      <name val="Calibri"/>
      <family val="2"/>
      <scheme val="minor"/>
    </font>
    <font>
      <sz val="26"/>
      <color theme="0"/>
      <name val="Calibri"/>
      <family val="2"/>
      <scheme val="minor"/>
    </font>
    <font>
      <b/>
      <sz val="26"/>
      <color theme="0"/>
      <name val="Calibri"/>
      <family val="2"/>
      <scheme val="minor"/>
    </font>
    <font>
      <b/>
      <sz val="26"/>
      <name val="Calibri"/>
      <family val="2"/>
      <scheme val="minor"/>
    </font>
    <font>
      <b/>
      <sz val="36"/>
      <color theme="0"/>
      <name val="Calibri"/>
      <family val="2"/>
      <scheme val="minor"/>
    </font>
    <font>
      <b/>
      <sz val="28"/>
      <color theme="1"/>
      <name val="Calibri"/>
      <family val="2"/>
      <scheme val="minor"/>
    </font>
    <font>
      <sz val="28"/>
      <color theme="1"/>
      <name val="Calibri"/>
      <family val="2"/>
      <scheme val="minor"/>
    </font>
    <font>
      <b/>
      <i/>
      <sz val="28"/>
      <color theme="1"/>
      <name val="Calibri"/>
      <family val="2"/>
      <scheme val="minor"/>
    </font>
    <font>
      <b/>
      <sz val="28"/>
      <name val="Calibri"/>
      <family val="2"/>
      <scheme val="minor"/>
    </font>
    <font>
      <sz val="28"/>
      <color theme="0"/>
      <name val="Calibri"/>
      <family val="2"/>
      <scheme val="minor"/>
    </font>
    <font>
      <b/>
      <sz val="26"/>
      <color rgb="FFFF0000"/>
      <name val="Calibri"/>
      <family val="2"/>
      <scheme val="minor"/>
    </font>
    <font>
      <b/>
      <u/>
      <sz val="28"/>
      <color theme="1"/>
      <name val="Calibri"/>
      <family val="2"/>
      <scheme val="minor"/>
    </font>
    <font>
      <u/>
      <sz val="28"/>
      <color theme="1"/>
      <name val="Calibri"/>
      <family val="2"/>
      <scheme val="minor"/>
    </font>
    <font>
      <b/>
      <i/>
      <u/>
      <sz val="30"/>
      <color theme="0"/>
      <name val="Calibri"/>
      <family val="2"/>
      <scheme val="minor"/>
    </font>
    <font>
      <b/>
      <i/>
      <sz val="30"/>
      <color theme="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24377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ck">
        <color rgb="FF002060"/>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auto="1"/>
      </bottom>
      <diagonal/>
    </border>
    <border>
      <left style="thick">
        <color rgb="FF002060"/>
      </left>
      <right/>
      <top/>
      <bottom style="thin">
        <color indexed="64"/>
      </bottom>
      <diagonal/>
    </border>
  </borders>
  <cellStyleXfs count="2">
    <xf numFmtId="0" fontId="0" fillId="0" borderId="0"/>
    <xf numFmtId="49" fontId="11" fillId="0" borderId="3" applyBorder="0" applyAlignment="0">
      <alignment horizontal="left" vertical="top" wrapText="1"/>
    </xf>
  </cellStyleXfs>
  <cellXfs count="136">
    <xf numFmtId="0" fontId="0" fillId="0" borderId="0" xfId="0"/>
    <xf numFmtId="164" fontId="0" fillId="0" borderId="0" xfId="0" applyNumberFormat="1"/>
    <xf numFmtId="0" fontId="1" fillId="0" borderId="0" xfId="0" applyFont="1"/>
    <xf numFmtId="0" fontId="5" fillId="0" borderId="0" xfId="0" applyFont="1"/>
    <xf numFmtId="0" fontId="7" fillId="0" borderId="0" xfId="0" applyFont="1"/>
    <xf numFmtId="0" fontId="4" fillId="0" borderId="0" xfId="0" applyFont="1" applyAlignment="1">
      <alignment vertical="top" wrapText="1"/>
    </xf>
    <xf numFmtId="0" fontId="9" fillId="0" borderId="0" xfId="0" applyFont="1"/>
    <xf numFmtId="0" fontId="2" fillId="0" borderId="0" xfId="0" applyFont="1" applyAlignment="1">
      <alignment horizontal="center" vertical="center"/>
    </xf>
    <xf numFmtId="0" fontId="0" fillId="0" borderId="21" xfId="0" applyBorder="1"/>
    <xf numFmtId="0" fontId="13" fillId="0" borderId="0" xfId="0" applyFont="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horizontal="center" vertical="center" wrapText="1"/>
    </xf>
    <xf numFmtId="0" fontId="10" fillId="0" borderId="0" xfId="0" applyFont="1" applyAlignment="1">
      <alignment horizontal="center" vertical="center" wrapText="1"/>
    </xf>
    <xf numFmtId="164" fontId="13" fillId="0" borderId="0" xfId="0" applyNumberFormat="1"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xf>
    <xf numFmtId="0" fontId="2" fillId="0" borderId="0" xfId="0" applyFont="1"/>
    <xf numFmtId="0" fontId="19" fillId="2" borderId="1" xfId="0" applyFont="1" applyFill="1" applyBorder="1"/>
    <xf numFmtId="165" fontId="19" fillId="0" borderId="1" xfId="0" applyNumberFormat="1" applyFont="1" applyBorder="1" applyAlignment="1">
      <alignment horizontal="center" vertical="center"/>
    </xf>
    <xf numFmtId="0" fontId="20" fillId="2" borderId="1" xfId="0" applyFont="1" applyFill="1" applyBorder="1" applyAlignment="1" applyProtection="1">
      <alignment horizontal="center" vertical="center"/>
      <protection locked="0"/>
    </xf>
    <xf numFmtId="0" fontId="21" fillId="0" borderId="0" xfId="0" applyFont="1" applyProtection="1">
      <protection locked="0"/>
    </xf>
    <xf numFmtId="0" fontId="19" fillId="0" borderId="0" xfId="0" applyFont="1" applyAlignment="1" applyProtection="1">
      <alignment horizontal="center" vertical="center"/>
      <protection locked="0"/>
    </xf>
    <xf numFmtId="0" fontId="19" fillId="0" borderId="0" xfId="0" applyFont="1" applyAlignment="1">
      <alignment horizontal="center" vertical="center"/>
    </xf>
    <xf numFmtId="164" fontId="19" fillId="2" borderId="1" xfId="0" applyNumberFormat="1" applyFont="1" applyFill="1" applyBorder="1" applyAlignment="1">
      <alignment horizontal="center" vertical="center"/>
    </xf>
    <xf numFmtId="165" fontId="20" fillId="0" borderId="1" xfId="0" applyNumberFormat="1" applyFont="1" applyBorder="1" applyAlignment="1">
      <alignment horizontal="center" vertical="center"/>
    </xf>
    <xf numFmtId="0" fontId="19" fillId="0" borderId="0" xfId="0" applyFont="1"/>
    <xf numFmtId="165" fontId="20" fillId="0" borderId="0" xfId="0" applyNumberFormat="1" applyFont="1" applyAlignment="1">
      <alignment horizontal="center" vertical="center"/>
    </xf>
    <xf numFmtId="0" fontId="19" fillId="0" borderId="0" xfId="0" applyFont="1" applyAlignment="1" applyProtection="1">
      <alignment horizontal="center"/>
      <protection locked="0"/>
    </xf>
    <xf numFmtId="0" fontId="20" fillId="0" borderId="0" xfId="0" applyFont="1" applyAlignment="1">
      <alignment horizontal="center" vertical="center"/>
    </xf>
    <xf numFmtId="0" fontId="20" fillId="0" borderId="0" xfId="0" applyFont="1" applyAlignment="1">
      <alignment horizontal="center" wrapText="1"/>
    </xf>
    <xf numFmtId="0" fontId="20" fillId="0" borderId="0" xfId="0" applyFont="1"/>
    <xf numFmtId="0" fontId="19" fillId="2" borderId="5" xfId="0" applyFont="1" applyFill="1" applyBorder="1" applyProtection="1">
      <protection locked="0"/>
    </xf>
    <xf numFmtId="0" fontId="19" fillId="2" borderId="0" xfId="0" applyFont="1" applyFill="1" applyProtection="1">
      <protection locked="0"/>
    </xf>
    <xf numFmtId="0" fontId="19" fillId="2" borderId="6" xfId="0" applyFont="1" applyFill="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19" fillId="2" borderId="7" xfId="0" applyFont="1" applyFill="1" applyBorder="1" applyProtection="1">
      <protection locked="0"/>
    </xf>
    <xf numFmtId="0" fontId="19" fillId="2" borderId="9" xfId="0" applyFont="1" applyFill="1" applyBorder="1" applyProtection="1">
      <protection locked="0"/>
    </xf>
    <xf numFmtId="0" fontId="19" fillId="2" borderId="20" xfId="0" applyFont="1" applyFill="1" applyBorder="1" applyAlignment="1" applyProtection="1">
      <alignment horizontal="center" vertical="center"/>
      <protection locked="0"/>
    </xf>
    <xf numFmtId="0" fontId="21" fillId="0" borderId="0" xfId="0" applyFont="1" applyAlignment="1">
      <alignment vertical="center"/>
    </xf>
    <xf numFmtId="164" fontId="20" fillId="2" borderId="1" xfId="0" applyNumberFormat="1" applyFont="1" applyFill="1" applyBorder="1" applyAlignment="1">
      <alignment horizontal="center" vertical="center"/>
    </xf>
    <xf numFmtId="0" fontId="22" fillId="0" borderId="0" xfId="0" applyFont="1" applyAlignment="1" applyProtection="1">
      <alignment horizontal="center"/>
      <protection locked="0"/>
    </xf>
    <xf numFmtId="0" fontId="19" fillId="0" borderId="0" xfId="0" applyFont="1" applyProtection="1">
      <protection locked="0"/>
    </xf>
    <xf numFmtId="0" fontId="26" fillId="0" borderId="0" xfId="0" applyFont="1" applyAlignment="1">
      <alignment horizontal="center" vertical="center"/>
    </xf>
    <xf numFmtId="0" fontId="18" fillId="0" borderId="0" xfId="0" applyFont="1" applyAlignment="1" applyProtection="1">
      <alignment horizontal="center" vertical="center"/>
      <protection locked="0"/>
    </xf>
    <xf numFmtId="0" fontId="25" fillId="0" borderId="0" xfId="0" applyFont="1" applyAlignment="1">
      <alignment horizontal="center" vertical="center"/>
    </xf>
    <xf numFmtId="0" fontId="26" fillId="0" borderId="0" xfId="0" applyFont="1"/>
    <xf numFmtId="0" fontId="29" fillId="0" borderId="0" xfId="0" applyFont="1" applyAlignment="1">
      <alignment horizontal="center" vertical="center"/>
    </xf>
    <xf numFmtId="164" fontId="29" fillId="0" borderId="0" xfId="0" applyNumberFormat="1" applyFont="1" applyAlignment="1">
      <alignment horizontal="center" vertical="center"/>
    </xf>
    <xf numFmtId="0" fontId="22" fillId="0" borderId="0" xfId="0" applyFont="1" applyAlignment="1">
      <alignment horizontal="left" wrapText="1"/>
    </xf>
    <xf numFmtId="0" fontId="22" fillId="0" borderId="0" xfId="0" applyFont="1" applyAlignment="1">
      <alignment horizontal="center" vertical="center"/>
    </xf>
    <xf numFmtId="164" fontId="22" fillId="0" borderId="0" xfId="0" applyNumberFormat="1" applyFont="1" applyAlignment="1">
      <alignment horizontal="center" vertical="center"/>
    </xf>
    <xf numFmtId="0" fontId="24" fillId="0" borderId="0" xfId="0" applyFont="1" applyAlignment="1">
      <alignment horizontal="left" wrapText="1"/>
    </xf>
    <xf numFmtId="0" fontId="17" fillId="0" borderId="0" xfId="0" applyFont="1"/>
    <xf numFmtId="0" fontId="0" fillId="0" borderId="0" xfId="0" applyAlignment="1">
      <alignment horizontal="left"/>
    </xf>
    <xf numFmtId="0" fontId="15" fillId="0" borderId="0" xfId="0" applyFont="1" applyAlignment="1">
      <alignment horizontal="left" vertical="center"/>
    </xf>
    <xf numFmtId="0" fontId="2" fillId="0" borderId="0" xfId="0" applyFont="1" applyAlignment="1">
      <alignment horizontal="center"/>
    </xf>
    <xf numFmtId="0" fontId="30" fillId="3" borderId="1" xfId="0" applyFont="1" applyFill="1" applyBorder="1" applyAlignment="1" applyProtection="1">
      <alignment horizontal="center" vertical="center" wrapText="1"/>
      <protection locked="0"/>
    </xf>
    <xf numFmtId="0" fontId="19" fillId="0" borderId="0" xfId="0" applyFont="1" applyAlignment="1" applyProtection="1">
      <alignment horizontal="center" vertical="top" wrapText="1"/>
      <protection locked="0"/>
    </xf>
    <xf numFmtId="0" fontId="25" fillId="2" borderId="1" xfId="0" applyFont="1" applyFill="1" applyBorder="1" applyAlignment="1">
      <alignment horizontal="center" vertical="center" wrapText="1"/>
    </xf>
    <xf numFmtId="0" fontId="19" fillId="2" borderId="2" xfId="0" applyFont="1" applyFill="1" applyBorder="1"/>
    <xf numFmtId="165" fontId="19" fillId="0" borderId="2" xfId="0" applyNumberFormat="1" applyFont="1" applyBorder="1" applyAlignment="1">
      <alignment horizontal="center" vertical="center"/>
    </xf>
    <xf numFmtId="165" fontId="23" fillId="2" borderId="1" xfId="0" applyNumberFormat="1" applyFont="1" applyFill="1" applyBorder="1" applyAlignment="1">
      <alignment horizontal="center" vertical="center" wrapText="1"/>
    </xf>
    <xf numFmtId="0" fontId="28" fillId="2" borderId="1" xfId="0" applyFont="1" applyFill="1" applyBorder="1" applyAlignment="1">
      <alignment horizontal="center" vertical="center" wrapText="1"/>
    </xf>
    <xf numFmtId="164" fontId="22" fillId="4" borderId="23" xfId="0" applyNumberFormat="1" applyFont="1" applyFill="1" applyBorder="1" applyAlignment="1">
      <alignment horizontal="center" vertical="center"/>
    </xf>
    <xf numFmtId="164" fontId="18" fillId="4" borderId="1" xfId="0" applyNumberFormat="1" applyFont="1" applyFill="1" applyBorder="1" applyAlignment="1">
      <alignment horizontal="center" vertical="center"/>
    </xf>
    <xf numFmtId="164" fontId="18" fillId="4" borderId="0" xfId="0" applyNumberFormat="1" applyFont="1" applyFill="1" applyAlignment="1">
      <alignment horizontal="center" vertical="center"/>
    </xf>
    <xf numFmtId="0" fontId="27" fillId="0" borderId="0" xfId="0" applyFont="1" applyAlignment="1">
      <alignment horizontal="left" vertical="top" wrapText="1"/>
    </xf>
    <xf numFmtId="0" fontId="26" fillId="0" borderId="1" xfId="0" applyFont="1" applyBorder="1" applyAlignment="1" applyProtection="1">
      <alignment horizontal="center" vertical="top" wrapText="1"/>
      <protection locked="0"/>
    </xf>
    <xf numFmtId="0" fontId="32" fillId="0" borderId="8" xfId="0" applyFont="1" applyBorder="1" applyAlignment="1" applyProtection="1">
      <alignment horizontal="center" vertical="top" wrapText="1"/>
      <protection locked="0"/>
    </xf>
    <xf numFmtId="0" fontId="32" fillId="0" borderId="4" xfId="0" applyFont="1" applyBorder="1" applyAlignment="1" applyProtection="1">
      <alignment horizontal="center" vertical="top" wrapText="1"/>
      <protection locked="0"/>
    </xf>
    <xf numFmtId="0" fontId="32" fillId="0" borderId="0" xfId="0" applyFont="1" applyAlignment="1" applyProtection="1">
      <alignment horizontal="center" vertical="top" wrapText="1"/>
      <protection locked="0"/>
    </xf>
    <xf numFmtId="0" fontId="32" fillId="0" borderId="6" xfId="0" applyFont="1" applyBorder="1" applyAlignment="1" applyProtection="1">
      <alignment horizontal="center" vertical="top" wrapText="1"/>
      <protection locked="0"/>
    </xf>
    <xf numFmtId="0" fontId="25" fillId="0" borderId="1" xfId="0" applyFont="1" applyBorder="1" applyAlignment="1">
      <alignment horizontal="left" vertical="top" wrapText="1"/>
    </xf>
    <xf numFmtId="0" fontId="25" fillId="0" borderId="1" xfId="0" applyFont="1" applyBorder="1" applyAlignment="1" applyProtection="1">
      <alignment horizontal="center" vertical="top" wrapText="1"/>
      <protection locked="0"/>
    </xf>
    <xf numFmtId="0" fontId="24" fillId="4" borderId="21" xfId="0" applyFont="1" applyFill="1" applyBorder="1" applyAlignment="1" applyProtection="1">
      <alignment horizontal="center" vertical="top" wrapText="1"/>
      <protection locked="0"/>
    </xf>
    <xf numFmtId="0" fontId="24" fillId="4" borderId="0" xfId="0" applyFont="1" applyFill="1" applyAlignment="1" applyProtection="1">
      <alignment horizontal="center" vertical="top" wrapText="1"/>
      <protection locked="0"/>
    </xf>
    <xf numFmtId="0" fontId="24" fillId="4" borderId="6" xfId="0" applyFont="1" applyFill="1" applyBorder="1" applyAlignment="1" applyProtection="1">
      <alignment horizontal="center" vertical="top" wrapText="1"/>
      <protection locked="0"/>
    </xf>
    <xf numFmtId="0" fontId="19" fillId="0" borderId="25" xfId="0" applyFont="1" applyBorder="1" applyAlignment="1" applyProtection="1">
      <alignment horizontal="center" vertical="top" wrapText="1"/>
      <protection locked="0"/>
    </xf>
    <xf numFmtId="0" fontId="19" fillId="0" borderId="9" xfId="0" applyFont="1" applyBorder="1" applyAlignment="1" applyProtection="1">
      <alignment horizontal="center" vertical="top" wrapText="1"/>
      <protection locked="0"/>
    </xf>
    <xf numFmtId="0" fontId="19" fillId="0" borderId="20" xfId="0" applyFont="1" applyBorder="1" applyAlignment="1" applyProtection="1">
      <alignment horizontal="center" vertical="top" wrapText="1"/>
      <protection locked="0"/>
    </xf>
    <xf numFmtId="0" fontId="24" fillId="4" borderId="18" xfId="0" applyFont="1" applyFill="1" applyBorder="1" applyAlignment="1">
      <alignment horizontal="center" vertical="center"/>
    </xf>
    <xf numFmtId="0" fontId="24" fillId="4" borderId="24" xfId="0" applyFont="1" applyFill="1" applyBorder="1" applyAlignment="1">
      <alignment horizontal="center" vertical="center"/>
    </xf>
    <xf numFmtId="0" fontId="24" fillId="4" borderId="19" xfId="0" applyFont="1" applyFill="1" applyBorder="1" applyAlignment="1">
      <alignment horizontal="center" vertical="center"/>
    </xf>
    <xf numFmtId="0" fontId="26" fillId="0" borderId="1" xfId="0" applyFont="1" applyBorder="1" applyAlignment="1" applyProtection="1">
      <alignment horizontal="left" vertical="top" wrapText="1"/>
      <protection locked="0"/>
    </xf>
    <xf numFmtId="0" fontId="25" fillId="0" borderId="18" xfId="0" applyFont="1" applyBorder="1" applyAlignment="1" applyProtection="1">
      <alignment horizontal="center" vertical="top" wrapText="1"/>
      <protection locked="0"/>
    </xf>
    <xf numFmtId="0" fontId="25" fillId="0" borderId="24" xfId="0" applyFont="1" applyBorder="1" applyAlignment="1" applyProtection="1">
      <alignment horizontal="center" vertical="top" wrapText="1"/>
      <protection locked="0"/>
    </xf>
    <xf numFmtId="0" fontId="25" fillId="0" borderId="19" xfId="0" applyFont="1" applyBorder="1" applyAlignment="1" applyProtection="1">
      <alignment horizontal="center" vertical="top" wrapText="1"/>
      <protection locked="0"/>
    </xf>
    <xf numFmtId="0" fontId="32" fillId="0" borderId="1" xfId="0" applyFont="1" applyBorder="1" applyAlignment="1" applyProtection="1">
      <alignment horizontal="center" vertical="top" wrapText="1"/>
      <protection locked="0"/>
    </xf>
    <xf numFmtId="0" fontId="25" fillId="2" borderId="1" xfId="0" applyFont="1" applyFill="1" applyBorder="1" applyAlignment="1">
      <alignment horizontal="center" vertical="top" wrapText="1"/>
    </xf>
    <xf numFmtId="0" fontId="18" fillId="4" borderId="23" xfId="0" applyFont="1" applyFill="1" applyBorder="1" applyAlignment="1">
      <alignment horizontal="center"/>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0" borderId="0" xfId="0" applyFont="1" applyAlignment="1">
      <alignment horizontal="center"/>
    </xf>
    <xf numFmtId="0" fontId="20" fillId="0" borderId="1" xfId="0" applyFont="1" applyBorder="1" applyAlignment="1" applyProtection="1">
      <alignment horizontal="center" vertical="center" wrapText="1"/>
      <protection locked="0"/>
    </xf>
    <xf numFmtId="0" fontId="23" fillId="0" borderId="0" xfId="0" applyFont="1" applyAlignment="1">
      <alignment horizontal="left" vertical="center" wrapText="1"/>
    </xf>
    <xf numFmtId="0" fontId="20" fillId="0" borderId="1" xfId="0" applyFont="1" applyBorder="1" applyAlignment="1" applyProtection="1">
      <alignment horizontal="left" vertical="center" wrapText="1"/>
      <protection locked="0"/>
    </xf>
    <xf numFmtId="0" fontId="18" fillId="4" borderId="1" xfId="0" applyFont="1" applyFill="1" applyBorder="1" applyAlignment="1">
      <alignment horizontal="right" vertical="center"/>
    </xf>
    <xf numFmtId="0" fontId="30" fillId="3" borderId="1" xfId="0" applyFont="1" applyFill="1" applyBorder="1" applyAlignment="1">
      <alignment horizontal="right" vertical="center" wrapText="1"/>
    </xf>
    <xf numFmtId="0" fontId="25" fillId="0" borderId="0" xfId="0" applyFont="1" applyAlignment="1">
      <alignment horizontal="center" vertical="top" wrapText="1"/>
    </xf>
    <xf numFmtId="0" fontId="24" fillId="4" borderId="1" xfId="0" applyFont="1" applyFill="1" applyBorder="1" applyAlignment="1">
      <alignment horizontal="left" vertical="top" wrapText="1"/>
    </xf>
    <xf numFmtId="0" fontId="18" fillId="4" borderId="1" xfId="0" applyFont="1" applyFill="1" applyBorder="1" applyAlignment="1">
      <alignment horizontal="left" vertical="top" wrapText="1"/>
    </xf>
    <xf numFmtId="0" fontId="23" fillId="0" borderId="1" xfId="0" applyFont="1" applyBorder="1" applyAlignment="1" applyProtection="1">
      <alignment horizontal="center" vertical="center" wrapText="1"/>
      <protection locked="0"/>
    </xf>
    <xf numFmtId="0" fontId="25" fillId="2" borderId="1" xfId="0" applyFont="1" applyFill="1" applyBorder="1" applyAlignment="1">
      <alignment horizontal="center" vertical="center" wrapText="1"/>
    </xf>
    <xf numFmtId="0" fontId="12" fillId="4" borderId="22" xfId="0" applyFont="1" applyFill="1" applyBorder="1" applyAlignment="1" applyProtection="1">
      <alignment horizontal="center" vertical="center"/>
      <protection locked="0"/>
    </xf>
    <xf numFmtId="0" fontId="12" fillId="4" borderId="23"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22" fillId="4" borderId="23" xfId="0" applyFont="1" applyFill="1" applyBorder="1" applyAlignment="1">
      <alignment horizontal="right" vertical="center"/>
    </xf>
    <xf numFmtId="0" fontId="26" fillId="0" borderId="0" xfId="0" applyFont="1" applyAlignment="1">
      <alignment horizontal="center" vertical="center"/>
    </xf>
    <xf numFmtId="0" fontId="18" fillId="4" borderId="0" xfId="0" applyFont="1" applyFill="1" applyAlignment="1">
      <alignment horizontal="right" vertical="center"/>
    </xf>
    <xf numFmtId="0" fontId="16" fillId="4" borderId="7" xfId="0" applyFont="1" applyFill="1" applyBorder="1" applyAlignment="1">
      <alignment horizontal="center"/>
    </xf>
    <xf numFmtId="0" fontId="16" fillId="4" borderId="9" xfId="0" applyFont="1" applyFill="1" applyBorder="1" applyAlignment="1">
      <alignment horizontal="center"/>
    </xf>
    <xf numFmtId="0" fontId="16" fillId="4" borderId="20" xfId="0" applyFont="1" applyFill="1" applyBorder="1" applyAlignment="1">
      <alignment horizontal="center"/>
    </xf>
    <xf numFmtId="0" fontId="27" fillId="0" borderId="1" xfId="0" applyFont="1" applyBorder="1" applyAlignment="1">
      <alignment horizontal="left"/>
    </xf>
    <xf numFmtId="0" fontId="24" fillId="4" borderId="21" xfId="0" applyFont="1" applyFill="1" applyBorder="1" applyAlignment="1" applyProtection="1">
      <alignment horizontal="center" vertical="center" wrapText="1"/>
      <protection locked="0"/>
    </xf>
    <xf numFmtId="0" fontId="24" fillId="4" borderId="0" xfId="0" applyFont="1" applyFill="1" applyAlignment="1" applyProtection="1">
      <alignment horizontal="center" vertical="center" wrapText="1"/>
      <protection locked="0"/>
    </xf>
    <xf numFmtId="0" fontId="24" fillId="4" borderId="6" xfId="0" applyFont="1" applyFill="1" applyBorder="1" applyAlignment="1" applyProtection="1">
      <alignment horizontal="center" vertical="center" wrapText="1"/>
      <protection locked="0"/>
    </xf>
    <xf numFmtId="0" fontId="24" fillId="0" borderId="8" xfId="0" applyFont="1" applyBorder="1" applyAlignment="1">
      <alignment horizontal="center" wrapText="1"/>
    </xf>
    <xf numFmtId="0" fontId="24" fillId="0" borderId="4" xfId="0" applyFont="1" applyBorder="1" applyAlignment="1">
      <alignment horizontal="center" wrapText="1"/>
    </xf>
    <xf numFmtId="0" fontId="20" fillId="2" borderId="1" xfId="0" applyFont="1" applyFill="1" applyBorder="1" applyAlignment="1" applyProtection="1">
      <alignment horizontal="center" vertical="center" wrapText="1"/>
      <protection locked="0"/>
    </xf>
    <xf numFmtId="0" fontId="27" fillId="0" borderId="18" xfId="0" applyFont="1" applyBorder="1" applyAlignment="1">
      <alignment horizontal="left" vertical="top" wrapText="1"/>
    </xf>
    <xf numFmtId="0" fontId="27" fillId="0" borderId="24" xfId="0" applyFont="1" applyBorder="1" applyAlignment="1">
      <alignment horizontal="left" vertical="top" wrapText="1"/>
    </xf>
    <xf numFmtId="0" fontId="27" fillId="0" borderId="19" xfId="0" applyFont="1" applyBorder="1" applyAlignment="1">
      <alignment horizontal="left" vertical="top" wrapText="1"/>
    </xf>
    <xf numFmtId="164" fontId="20" fillId="2" borderId="1" xfId="0" applyNumberFormat="1" applyFont="1" applyFill="1" applyBorder="1" applyAlignment="1">
      <alignment horizontal="center" vertical="center"/>
    </xf>
    <xf numFmtId="0" fontId="24" fillId="4" borderId="1"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31" fillId="0" borderId="1"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0" xfId="0"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cellXfs>
  <cellStyles count="2">
    <cellStyle name="CAC" xfId="1" xr:uid="{71A15229-4D61-4E48-B88E-3591F8FE19A7}"/>
    <cellStyle name="Normal" xfId="0" builtinId="0"/>
  </cellStyles>
  <dxfs count="1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243771"/>
      <color rgb="FF33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F$19" lockText="1" noThreeD="1"/>
</file>

<file path=xl/ctrlProps/ctrlProp2.xml><?xml version="1.0" encoding="utf-8"?>
<formControlPr xmlns="http://schemas.microsoft.com/office/spreadsheetml/2009/9/main" objectType="CheckBox" fmlaLink="$F$26" lockText="1" noThreeD="1"/>
</file>

<file path=xl/ctrlProps/ctrlProp3.xml><?xml version="1.0" encoding="utf-8"?>
<formControlPr xmlns="http://schemas.microsoft.com/office/spreadsheetml/2009/9/main" objectType="CheckBox" fmlaLink="$F$27" lockText="1" noThreeD="1"/>
</file>

<file path=xl/ctrlProps/ctrlProp4.xml><?xml version="1.0" encoding="utf-8"?>
<formControlPr xmlns="http://schemas.microsoft.com/office/spreadsheetml/2009/9/main" objectType="CheckBox" fmlaLink="$F$28" lockText="1" noThreeD="1"/>
</file>

<file path=xl/ctrlProps/ctrlProp5.xml><?xml version="1.0" encoding="utf-8"?>
<formControlPr xmlns="http://schemas.microsoft.com/office/spreadsheetml/2009/9/main" objectType="CheckBox" fmlaLink="$F$29" lockText="1" noThreeD="1"/>
</file>

<file path=xl/ctrlProps/ctrlProp6.xml><?xml version="1.0" encoding="utf-8"?>
<formControlPr xmlns="http://schemas.microsoft.com/office/spreadsheetml/2009/9/main" objectType="CheckBox" fmlaLink="$F$30" lockText="1" noThreeD="1"/>
</file>

<file path=xl/ctrlProps/ctrlProp7.xml><?xml version="1.0" encoding="utf-8"?>
<formControlPr xmlns="http://schemas.microsoft.com/office/spreadsheetml/2009/9/main" objectType="CheckBox" fmlaLink="$F$31" lockText="1" noThreeD="1"/>
</file>

<file path=xl/ctrlProps/ctrlProp8.xml><?xml version="1.0" encoding="utf-8"?>
<formControlPr xmlns="http://schemas.microsoft.com/office/spreadsheetml/2009/9/main" objectType="Radio" firstButton="1" fmlaLink="$F$11"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CheckBox" fmlaLink="$F$21" lockText="1" noThreeD="1"/>
</file>

<file path=xl/ctrlProps/ctrlProp11.xml><?xml version="1.0" encoding="utf-8"?>
<formControlPr xmlns="http://schemas.microsoft.com/office/spreadsheetml/2009/9/main" objectType="CheckBox" fmlaLink="$F$22" lockText="1" noThreeD="1"/>
</file>

<file path=xl/ctrlProps/ctrlProp12.xml><?xml version="1.0" encoding="utf-8"?>
<formControlPr xmlns="http://schemas.microsoft.com/office/spreadsheetml/2009/9/main" objectType="CheckBox" fmlaLink="$F$23" lockText="1" noThreeD="1"/>
</file>

<file path=xl/ctrlProps/ctrlProp13.xml><?xml version="1.0" encoding="utf-8"?>
<formControlPr xmlns="http://schemas.microsoft.com/office/spreadsheetml/2009/9/main" objectType="CheckBox" fmlaLink="$F$24" lockText="1" noThreeD="1"/>
</file>

<file path=xl/ctrlProps/ctrlProp14.xml><?xml version="1.0" encoding="utf-8"?>
<formControlPr xmlns="http://schemas.microsoft.com/office/spreadsheetml/2009/9/main" objectType="CheckBox" fmlaLink="$F$25" lockText="1" noThreeD="1"/>
</file>

<file path=xl/ctrlProps/ctrlProp15.xml><?xml version="1.0" encoding="utf-8"?>
<formControlPr xmlns="http://schemas.microsoft.com/office/spreadsheetml/2009/9/main" objectType="CheckBox" fmlaLink="$H$41" lockText="1" noThreeD="1"/>
</file>

<file path=xl/ctrlProps/ctrlProp16.xml><?xml version="1.0" encoding="utf-8"?>
<formControlPr xmlns="http://schemas.microsoft.com/office/spreadsheetml/2009/9/main" objectType="CheckBox" fmlaLink="$H$42" lockText="1" noThreeD="1"/>
</file>

<file path=xl/ctrlProps/ctrlProp17.xml><?xml version="1.0" encoding="utf-8"?>
<formControlPr xmlns="http://schemas.microsoft.com/office/spreadsheetml/2009/9/main" objectType="CheckBox" fmlaLink="$H$43" lockText="1" noThreeD="1"/>
</file>

<file path=xl/ctrlProps/ctrlProp18.xml><?xml version="1.0" encoding="utf-8"?>
<formControlPr xmlns="http://schemas.microsoft.com/office/spreadsheetml/2009/9/main" objectType="CheckBox" fmlaLink="$H$44" lockText="1" noThreeD="1"/>
</file>

<file path=xl/ctrlProps/ctrlProp19.xml><?xml version="1.0" encoding="utf-8"?>
<formControlPr xmlns="http://schemas.microsoft.com/office/spreadsheetml/2009/9/main" objectType="CheckBox" fmlaLink="$H$45" lockText="1" noThreeD="1"/>
</file>

<file path=xl/ctrlProps/ctrlProp20.xml><?xml version="1.0" encoding="utf-8"?>
<formControlPr xmlns="http://schemas.microsoft.com/office/spreadsheetml/2009/9/main" objectType="CheckBox" fmlaLink="$H$46" lockText="1" noThreeD="1"/>
</file>

<file path=xl/ctrlProps/ctrlProp21.xml><?xml version="1.0" encoding="utf-8"?>
<formControlPr xmlns="http://schemas.microsoft.com/office/spreadsheetml/2009/9/main" objectType="CheckBox" fmlaLink="$H$47"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19</xdr:row>
          <xdr:rowOff>333375</xdr:rowOff>
        </xdr:from>
        <xdr:to>
          <xdr:col>0</xdr:col>
          <xdr:colOff>4124325</xdr:colOff>
          <xdr:row>19</xdr:row>
          <xdr:rowOff>790575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25</xdr:row>
          <xdr:rowOff>457200</xdr:rowOff>
        </xdr:from>
        <xdr:to>
          <xdr:col>0</xdr:col>
          <xdr:colOff>2190750</xdr:colOff>
          <xdr:row>25</xdr:row>
          <xdr:rowOff>638175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26</xdr:row>
          <xdr:rowOff>342900</xdr:rowOff>
        </xdr:from>
        <xdr:to>
          <xdr:col>0</xdr:col>
          <xdr:colOff>2314575</xdr:colOff>
          <xdr:row>26</xdr:row>
          <xdr:rowOff>552450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27</xdr:row>
          <xdr:rowOff>504825</xdr:rowOff>
        </xdr:from>
        <xdr:to>
          <xdr:col>0</xdr:col>
          <xdr:colOff>2371725</xdr:colOff>
          <xdr:row>27</xdr:row>
          <xdr:rowOff>733425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28</xdr:row>
          <xdr:rowOff>638175</xdr:rowOff>
        </xdr:from>
        <xdr:to>
          <xdr:col>0</xdr:col>
          <xdr:colOff>2457450</xdr:colOff>
          <xdr:row>28</xdr:row>
          <xdr:rowOff>866775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29</xdr:row>
          <xdr:rowOff>323850</xdr:rowOff>
        </xdr:from>
        <xdr:to>
          <xdr:col>0</xdr:col>
          <xdr:colOff>2457450</xdr:colOff>
          <xdr:row>29</xdr:row>
          <xdr:rowOff>552450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30</xdr:row>
          <xdr:rowOff>285750</xdr:rowOff>
        </xdr:from>
        <xdr:to>
          <xdr:col>0</xdr:col>
          <xdr:colOff>2505075</xdr:colOff>
          <xdr:row>30</xdr:row>
          <xdr:rowOff>485775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15</xdr:row>
          <xdr:rowOff>447675</xdr:rowOff>
        </xdr:from>
        <xdr:to>
          <xdr:col>0</xdr:col>
          <xdr:colOff>3619500</xdr:colOff>
          <xdr:row>15</xdr:row>
          <xdr:rowOff>695325</xdr:rowOff>
        </xdr:to>
        <xdr:sp macro="" textlink="">
          <xdr:nvSpPr>
            <xdr:cNvPr id="2059" name="Option Button 11" descr="Club business"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Mes portes d'entrée business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8</xdr:row>
          <xdr:rowOff>523875</xdr:rowOff>
        </xdr:from>
        <xdr:to>
          <xdr:col>0</xdr:col>
          <xdr:colOff>1866900</xdr:colOff>
          <xdr:row>8</xdr:row>
          <xdr:rowOff>752475</xdr:rowOff>
        </xdr:to>
        <xdr:sp macro="" textlink="">
          <xdr:nvSpPr>
            <xdr:cNvPr id="2060" name="Option Button 12" descr="Ma porte d'entrée réseau"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33CCCC" mc:Ignorable="a14" a14:legacySpreadsheetColorIndex="4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Ma porte d'entrée réseau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20</xdr:row>
          <xdr:rowOff>514350</xdr:rowOff>
        </xdr:from>
        <xdr:to>
          <xdr:col>0</xdr:col>
          <xdr:colOff>2619375</xdr:colOff>
          <xdr:row>20</xdr:row>
          <xdr:rowOff>742950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942975</xdr:colOff>
          <xdr:row>21</xdr:row>
          <xdr:rowOff>466725</xdr:rowOff>
        </xdr:from>
        <xdr:to>
          <xdr:col>0</xdr:col>
          <xdr:colOff>2628900</xdr:colOff>
          <xdr:row>21</xdr:row>
          <xdr:rowOff>695325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942975</xdr:colOff>
          <xdr:row>22</xdr:row>
          <xdr:rowOff>428625</xdr:rowOff>
        </xdr:from>
        <xdr:to>
          <xdr:col>0</xdr:col>
          <xdr:colOff>2619375</xdr:colOff>
          <xdr:row>22</xdr:row>
          <xdr:rowOff>657225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952500</xdr:colOff>
          <xdr:row>23</xdr:row>
          <xdr:rowOff>400050</xdr:rowOff>
        </xdr:from>
        <xdr:to>
          <xdr:col>0</xdr:col>
          <xdr:colOff>2638425</xdr:colOff>
          <xdr:row>23</xdr:row>
          <xdr:rowOff>638175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981075</xdr:colOff>
          <xdr:row>24</xdr:row>
          <xdr:rowOff>600075</xdr:rowOff>
        </xdr:from>
        <xdr:to>
          <xdr:col>0</xdr:col>
          <xdr:colOff>3743325</xdr:colOff>
          <xdr:row>24</xdr:row>
          <xdr:rowOff>1323975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14218</xdr:colOff>
      <xdr:row>0</xdr:row>
      <xdr:rowOff>142165</xdr:rowOff>
    </xdr:from>
    <xdr:to>
      <xdr:col>9</xdr:col>
      <xdr:colOff>1</xdr:colOff>
      <xdr:row>5</xdr:row>
      <xdr:rowOff>1476375</xdr:rowOff>
    </xdr:to>
    <xdr:sp macro="" textlink="">
      <xdr:nvSpPr>
        <xdr:cNvPr id="23" name="Text Box 14">
          <a:extLst>
            <a:ext uri="{FF2B5EF4-FFF2-40B4-BE49-F238E27FC236}">
              <a16:creationId xmlns:a16="http://schemas.microsoft.com/office/drawing/2014/main" id="{00000000-0008-0000-0000-000017000000}"/>
            </a:ext>
          </a:extLst>
        </xdr:cNvPr>
        <xdr:cNvSpPr txBox="1">
          <a:spLocks noChangeArrowheads="1"/>
        </xdr:cNvSpPr>
      </xdr:nvSpPr>
      <xdr:spPr bwMode="auto">
        <a:xfrm>
          <a:off x="14218" y="142165"/>
          <a:ext cx="25846158" cy="3334460"/>
        </a:xfrm>
        <a:prstGeom prst="rect">
          <a:avLst/>
        </a:prstGeom>
        <a:solidFill>
          <a:srgbClr val="243771"/>
        </a:solidFill>
        <a:ln>
          <a:noFill/>
        </a:ln>
      </xdr:spPr>
      <xdr:txBody>
        <a:bodyPr rot="0" vert="horz" wrap="square" lIns="0" tIns="0" rIns="0" bIns="0" anchor="ctr" anchorCtr="0" upright="1">
          <a:noAutofit/>
        </a:bodyPr>
        <a:lstStyle/>
        <a:p>
          <a:pPr algn="ctr">
            <a:lnSpc>
              <a:spcPts val="2895"/>
            </a:lnSpc>
          </a:pPr>
          <a:r>
            <a:rPr lang="fr-FR" sz="4800" b="1">
              <a:solidFill>
                <a:srgbClr val="FFFFFF"/>
              </a:solidFill>
              <a:effectLst/>
              <a:latin typeface="Tahoma" panose="020B0604030504040204" pitchFamily="34" charset="0"/>
              <a:ea typeface="Tahoma" panose="020B0604030504040204" pitchFamily="34" charset="0"/>
            </a:rPr>
            <a:t>       </a:t>
          </a:r>
        </a:p>
        <a:p>
          <a:pPr algn="ctr">
            <a:lnSpc>
              <a:spcPts val="2895"/>
            </a:lnSpc>
          </a:pPr>
          <a:r>
            <a:rPr lang="fr-FR" sz="4800" b="1">
              <a:solidFill>
                <a:srgbClr val="FFFFFF"/>
              </a:solidFill>
              <a:effectLst/>
              <a:latin typeface="Tahoma" panose="020B0604030504040204" pitchFamily="34" charset="0"/>
              <a:ea typeface="Tahoma" panose="020B0604030504040204" pitchFamily="34" charset="0"/>
              <a:cs typeface="Calibri" panose="020F0502020204030204" pitchFamily="34" charset="0"/>
            </a:rPr>
            <a:t>       </a:t>
          </a:r>
          <a:r>
            <a:rPr lang="fr-FR" sz="4800" b="1">
              <a:solidFill>
                <a:srgbClr val="FFFFFF"/>
              </a:solidFill>
              <a:effectLst/>
              <a:latin typeface="Calibri" panose="020F0502020204030204" pitchFamily="34" charset="0"/>
              <a:ea typeface="Tahoma" panose="020B0604030504040204" pitchFamily="34" charset="0"/>
              <a:cs typeface="Calibri" panose="020F0502020204030204" pitchFamily="34" charset="0"/>
            </a:rPr>
            <a:t>CONVENTION BUREAU</a:t>
          </a:r>
        </a:p>
        <a:p>
          <a:pPr algn="ctr">
            <a:lnSpc>
              <a:spcPts val="2895"/>
            </a:lnSpc>
          </a:pPr>
          <a:endParaRPr lang="fr-FR" sz="4800">
            <a:effectLst/>
            <a:latin typeface="Calibri" panose="020F0502020204030204" pitchFamily="34" charset="0"/>
            <a:ea typeface="Tahoma" panose="020B0604030504040204" pitchFamily="34" charset="0"/>
            <a:cs typeface="Calibri" panose="020F0502020204030204" pitchFamily="34" charset="0"/>
          </a:endParaRPr>
        </a:p>
        <a:p>
          <a:pPr marL="1082040" algn="ctr">
            <a:lnSpc>
              <a:spcPts val="1855"/>
            </a:lnSpc>
          </a:pPr>
          <a:r>
            <a:rPr lang="fr-FR" sz="4800" b="1" spc="55">
              <a:solidFill>
                <a:srgbClr val="FFFFFF"/>
              </a:solidFill>
              <a:effectLst/>
              <a:latin typeface="Calibri" panose="020F0502020204030204" pitchFamily="34" charset="0"/>
              <a:ea typeface="Tahoma" panose="020B0604030504040204" pitchFamily="34" charset="0"/>
              <a:cs typeface="Calibri" panose="020F0502020204030204" pitchFamily="34" charset="0"/>
            </a:rPr>
            <a:t>BON</a:t>
          </a:r>
          <a:r>
            <a:rPr lang="fr-FR" sz="4800" b="1" spc="-120">
              <a:solidFill>
                <a:srgbClr val="FFFFFF"/>
              </a:solidFill>
              <a:effectLst/>
              <a:latin typeface="Calibri" panose="020F0502020204030204" pitchFamily="34" charset="0"/>
              <a:ea typeface="Tahoma" panose="020B0604030504040204" pitchFamily="34" charset="0"/>
              <a:cs typeface="Calibri" panose="020F0502020204030204" pitchFamily="34" charset="0"/>
            </a:rPr>
            <a:t> </a:t>
          </a:r>
          <a:r>
            <a:rPr lang="fr-FR" sz="4800" b="1">
              <a:solidFill>
                <a:srgbClr val="FFFFFF"/>
              </a:solidFill>
              <a:effectLst/>
              <a:latin typeface="Calibri" panose="020F0502020204030204" pitchFamily="34" charset="0"/>
              <a:ea typeface="Tahoma" panose="020B0604030504040204" pitchFamily="34" charset="0"/>
              <a:cs typeface="Calibri" panose="020F0502020204030204" pitchFamily="34" charset="0"/>
            </a:rPr>
            <a:t>DE</a:t>
          </a:r>
          <a:r>
            <a:rPr lang="fr-FR" sz="4800" b="1" spc="-115">
              <a:solidFill>
                <a:srgbClr val="FFFFFF"/>
              </a:solidFill>
              <a:effectLst/>
              <a:latin typeface="Calibri" panose="020F0502020204030204" pitchFamily="34" charset="0"/>
              <a:ea typeface="Tahoma" panose="020B0604030504040204" pitchFamily="34" charset="0"/>
              <a:cs typeface="Calibri" panose="020F0502020204030204" pitchFamily="34" charset="0"/>
            </a:rPr>
            <a:t> </a:t>
          </a:r>
          <a:r>
            <a:rPr lang="fr-FR" sz="4800" b="1" spc="55">
              <a:solidFill>
                <a:srgbClr val="FFFFFF"/>
              </a:solidFill>
              <a:effectLst/>
              <a:latin typeface="Calibri" panose="020F0502020204030204" pitchFamily="34" charset="0"/>
              <a:ea typeface="Tahoma" panose="020B0604030504040204" pitchFamily="34" charset="0"/>
              <a:cs typeface="Calibri" panose="020F0502020204030204" pitchFamily="34" charset="0"/>
            </a:rPr>
            <a:t>COMMANDE</a:t>
          </a:r>
          <a:r>
            <a:rPr lang="fr-FR" sz="4800" b="1" spc="-25">
              <a:solidFill>
                <a:srgbClr val="FFFFFF"/>
              </a:solidFill>
              <a:effectLst/>
              <a:latin typeface="Calibri" panose="020F0502020204030204" pitchFamily="34" charset="0"/>
              <a:ea typeface="Tahoma" panose="020B0604030504040204" pitchFamily="34" charset="0"/>
              <a:cs typeface="Calibri" panose="020F0502020204030204" pitchFamily="34" charset="0"/>
            </a:rPr>
            <a:t> </a:t>
          </a:r>
          <a:r>
            <a:rPr lang="fr-FR" sz="4800" b="1" spc="110">
              <a:solidFill>
                <a:srgbClr val="FFFFFF"/>
              </a:solidFill>
              <a:effectLst/>
              <a:latin typeface="Calibri" panose="020F0502020204030204" pitchFamily="34" charset="0"/>
              <a:ea typeface="Tahoma" panose="020B0604030504040204" pitchFamily="34" charset="0"/>
              <a:cs typeface="Calibri" panose="020F0502020204030204" pitchFamily="34" charset="0"/>
            </a:rPr>
            <a:t>2024 -CDA LA</a:t>
          </a:r>
          <a:r>
            <a:rPr lang="fr-FR" sz="4800" b="1" spc="110" baseline="0">
              <a:solidFill>
                <a:srgbClr val="FFFFFF"/>
              </a:solidFill>
              <a:effectLst/>
              <a:latin typeface="Calibri" panose="020F0502020204030204" pitchFamily="34" charset="0"/>
              <a:ea typeface="Tahoma" panose="020B0604030504040204" pitchFamily="34" charset="0"/>
              <a:cs typeface="Calibri" panose="020F0502020204030204" pitchFamily="34" charset="0"/>
            </a:rPr>
            <a:t> ROCHELLE</a:t>
          </a:r>
          <a:endParaRPr lang="fr-FR" sz="4800" b="1" spc="110">
            <a:solidFill>
              <a:srgbClr val="FFFFFF"/>
            </a:solidFill>
            <a:effectLst/>
            <a:latin typeface="Calibri" panose="020F0502020204030204" pitchFamily="34" charset="0"/>
            <a:ea typeface="Tahoma" panose="020B0604030504040204" pitchFamily="34" charset="0"/>
            <a:cs typeface="Calibri" panose="020F0502020204030204" pitchFamily="34" charset="0"/>
          </a:endParaRPr>
        </a:p>
        <a:p>
          <a:pPr marL="1082040">
            <a:lnSpc>
              <a:spcPts val="1855"/>
            </a:lnSpc>
          </a:pPr>
          <a:r>
            <a:rPr lang="fr-FR" sz="4800" b="1" spc="-350">
              <a:solidFill>
                <a:srgbClr val="FFFFFF"/>
              </a:solidFill>
              <a:effectLst/>
              <a:latin typeface="Trebuchet MS" panose="020B0603020202020204" pitchFamily="34" charset="0"/>
              <a:ea typeface="Tahoma" panose="020B0604030504040204" pitchFamily="34" charset="0"/>
            </a:rPr>
            <a:t> </a:t>
          </a:r>
          <a:endParaRPr lang="fr-FR" sz="4800">
            <a:effectLst/>
            <a:latin typeface="Tahoma" panose="020B0604030504040204" pitchFamily="34" charset="0"/>
            <a:ea typeface="Tahom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40</xdr:row>
          <xdr:rowOff>457200</xdr:rowOff>
        </xdr:from>
        <xdr:to>
          <xdr:col>4</xdr:col>
          <xdr:colOff>1476375</xdr:colOff>
          <xdr:row>41</xdr:row>
          <xdr:rowOff>133350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41</xdr:row>
          <xdr:rowOff>342900</xdr:rowOff>
        </xdr:from>
        <xdr:to>
          <xdr:col>4</xdr:col>
          <xdr:colOff>1447800</xdr:colOff>
          <xdr:row>42</xdr:row>
          <xdr:rowOff>123825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314325</xdr:rowOff>
        </xdr:from>
        <xdr:to>
          <xdr:col>4</xdr:col>
          <xdr:colOff>1447800</xdr:colOff>
          <xdr:row>43</xdr:row>
          <xdr:rowOff>95250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43</xdr:row>
          <xdr:rowOff>352425</xdr:rowOff>
        </xdr:from>
        <xdr:to>
          <xdr:col>4</xdr:col>
          <xdr:colOff>1476375</xdr:colOff>
          <xdr:row>44</xdr:row>
          <xdr:rowOff>123825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438150</xdr:rowOff>
        </xdr:from>
        <xdr:to>
          <xdr:col>4</xdr:col>
          <xdr:colOff>1476375</xdr:colOff>
          <xdr:row>45</xdr:row>
          <xdr:rowOff>209550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46</xdr:row>
          <xdr:rowOff>85725</xdr:rowOff>
        </xdr:from>
        <xdr:to>
          <xdr:col>4</xdr:col>
          <xdr:colOff>1466850</xdr:colOff>
          <xdr:row>46</xdr:row>
          <xdr:rowOff>295275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46</xdr:row>
          <xdr:rowOff>600075</xdr:rowOff>
        </xdr:from>
        <xdr:to>
          <xdr:col>4</xdr:col>
          <xdr:colOff>1743075</xdr:colOff>
          <xdr:row>46</xdr:row>
          <xdr:rowOff>800100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xdr:twoCellAnchor>
    <xdr:from>
      <xdr:col>0</xdr:col>
      <xdr:colOff>777407</xdr:colOff>
      <xdr:row>19</xdr:row>
      <xdr:rowOff>231333</xdr:rowOff>
    </xdr:from>
    <xdr:to>
      <xdr:col>0</xdr:col>
      <xdr:colOff>5802856</xdr:colOff>
      <xdr:row>19</xdr:row>
      <xdr:rowOff>1219200</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777407" y="16252383"/>
          <a:ext cx="5025449" cy="987867"/>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a:t>Hôtel,</a:t>
          </a:r>
          <a:r>
            <a:rPr lang="fr-FR" sz="2800" b="1" baseline="0"/>
            <a:t> résidence de tourisme, camping</a:t>
          </a:r>
          <a:endParaRPr lang="fr-FR" sz="2800" b="1"/>
        </a:p>
      </xdr:txBody>
    </xdr:sp>
    <xdr:clientData/>
  </xdr:twoCellAnchor>
  <xdr:twoCellAnchor>
    <xdr:from>
      <xdr:col>0</xdr:col>
      <xdr:colOff>1180347</xdr:colOff>
      <xdr:row>20</xdr:row>
      <xdr:rowOff>358944</xdr:rowOff>
    </xdr:from>
    <xdr:to>
      <xdr:col>0</xdr:col>
      <xdr:colOff>2767326</xdr:colOff>
      <xdr:row>20</xdr:row>
      <xdr:rowOff>756720</xdr:rowOff>
    </xdr:to>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1180347" y="19218444"/>
          <a:ext cx="1586979" cy="397776"/>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a:t>1</a:t>
          </a:r>
          <a:r>
            <a:rPr lang="fr-FR" sz="2800" b="1" baseline="0"/>
            <a:t> étoile</a:t>
          </a:r>
          <a:endParaRPr lang="fr-FR" sz="2800" b="1"/>
        </a:p>
      </xdr:txBody>
    </xdr:sp>
    <xdr:clientData/>
  </xdr:twoCellAnchor>
  <xdr:twoCellAnchor>
    <xdr:from>
      <xdr:col>0</xdr:col>
      <xdr:colOff>1199398</xdr:colOff>
      <xdr:row>23</xdr:row>
      <xdr:rowOff>280164</xdr:rowOff>
    </xdr:from>
    <xdr:to>
      <xdr:col>0</xdr:col>
      <xdr:colOff>3378632</xdr:colOff>
      <xdr:row>23</xdr:row>
      <xdr:rowOff>687464</xdr:rowOff>
    </xdr:to>
    <xdr:sp macro="" textlink="">
      <xdr:nvSpPr>
        <xdr:cNvPr id="10" name="ZoneTexte 9">
          <a:extLst>
            <a:ext uri="{FF2B5EF4-FFF2-40B4-BE49-F238E27FC236}">
              <a16:creationId xmlns:a16="http://schemas.microsoft.com/office/drawing/2014/main" id="{00000000-0008-0000-0000-00000A000000}"/>
            </a:ext>
          </a:extLst>
        </xdr:cNvPr>
        <xdr:cNvSpPr txBox="1"/>
      </xdr:nvSpPr>
      <xdr:spPr>
        <a:xfrm>
          <a:off x="1199398" y="22936057"/>
          <a:ext cx="2179234" cy="407300"/>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baseline="0"/>
            <a:t>4 &amp; 5 étoiles </a:t>
          </a:r>
          <a:endParaRPr lang="fr-FR" sz="2800" b="1"/>
        </a:p>
      </xdr:txBody>
    </xdr:sp>
    <xdr:clientData/>
  </xdr:twoCellAnchor>
  <xdr:twoCellAnchor>
    <xdr:from>
      <xdr:col>0</xdr:col>
      <xdr:colOff>336989</xdr:colOff>
      <xdr:row>25</xdr:row>
      <xdr:rowOff>302160</xdr:rowOff>
    </xdr:from>
    <xdr:to>
      <xdr:col>0</xdr:col>
      <xdr:colOff>2662085</xdr:colOff>
      <xdr:row>25</xdr:row>
      <xdr:rowOff>752252</xdr:rowOff>
    </xdr:to>
    <xdr:sp macro="" textlink="">
      <xdr:nvSpPr>
        <xdr:cNvPr id="13" name="ZoneTexte 12">
          <a:extLst>
            <a:ext uri="{FF2B5EF4-FFF2-40B4-BE49-F238E27FC236}">
              <a16:creationId xmlns:a16="http://schemas.microsoft.com/office/drawing/2014/main" id="{00000000-0008-0000-0000-00000D000000}"/>
            </a:ext>
          </a:extLst>
        </xdr:cNvPr>
        <xdr:cNvSpPr txBox="1"/>
      </xdr:nvSpPr>
      <xdr:spPr>
        <a:xfrm>
          <a:off x="336989" y="26087696"/>
          <a:ext cx="2325096" cy="450092"/>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baseline="0"/>
            <a:t>Restaurant</a:t>
          </a:r>
          <a:endParaRPr lang="fr-FR" sz="2800" b="1"/>
        </a:p>
      </xdr:txBody>
    </xdr:sp>
    <xdr:clientData/>
  </xdr:twoCellAnchor>
  <xdr:twoCellAnchor>
    <xdr:from>
      <xdr:col>0</xdr:col>
      <xdr:colOff>375557</xdr:colOff>
      <xdr:row>26</xdr:row>
      <xdr:rowOff>166659</xdr:rowOff>
    </xdr:from>
    <xdr:to>
      <xdr:col>0</xdr:col>
      <xdr:colOff>2721429</xdr:colOff>
      <xdr:row>26</xdr:row>
      <xdr:rowOff>725648</xdr:rowOff>
    </xdr:to>
    <xdr:sp macro="" textlink="">
      <xdr:nvSpPr>
        <xdr:cNvPr id="14" name="ZoneTexte 13">
          <a:extLst>
            <a:ext uri="{FF2B5EF4-FFF2-40B4-BE49-F238E27FC236}">
              <a16:creationId xmlns:a16="http://schemas.microsoft.com/office/drawing/2014/main" id="{00000000-0008-0000-0000-00000E000000}"/>
            </a:ext>
          </a:extLst>
        </xdr:cNvPr>
        <xdr:cNvSpPr txBox="1"/>
      </xdr:nvSpPr>
      <xdr:spPr>
        <a:xfrm>
          <a:off x="375557" y="27217659"/>
          <a:ext cx="2345872" cy="558989"/>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baseline="0"/>
            <a:t>Traiteur</a:t>
          </a:r>
          <a:endParaRPr lang="fr-FR" sz="2800" b="1"/>
        </a:p>
      </xdr:txBody>
    </xdr:sp>
    <xdr:clientData/>
  </xdr:twoCellAnchor>
  <xdr:twoCellAnchor>
    <xdr:from>
      <xdr:col>0</xdr:col>
      <xdr:colOff>437866</xdr:colOff>
      <xdr:row>27</xdr:row>
      <xdr:rowOff>329049</xdr:rowOff>
    </xdr:from>
    <xdr:to>
      <xdr:col>0</xdr:col>
      <xdr:colOff>6141777</xdr:colOff>
      <xdr:row>27</xdr:row>
      <xdr:rowOff>774449</xdr:rowOff>
    </xdr:to>
    <xdr:sp macro="" textlink="">
      <xdr:nvSpPr>
        <xdr:cNvPr id="15" name="ZoneTexte 14">
          <a:extLst>
            <a:ext uri="{FF2B5EF4-FFF2-40B4-BE49-F238E27FC236}">
              <a16:creationId xmlns:a16="http://schemas.microsoft.com/office/drawing/2014/main" id="{00000000-0008-0000-0000-00000F000000}"/>
            </a:ext>
          </a:extLst>
        </xdr:cNvPr>
        <xdr:cNvSpPr txBox="1"/>
      </xdr:nvSpPr>
      <xdr:spPr>
        <a:xfrm>
          <a:off x="437866" y="28608774"/>
          <a:ext cx="5703911" cy="445400"/>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baseline="0"/>
            <a:t>Lieu évènementiel et de réunion</a:t>
          </a:r>
          <a:endParaRPr lang="fr-FR" sz="2800" b="1"/>
        </a:p>
      </xdr:txBody>
    </xdr:sp>
    <xdr:clientData/>
  </xdr:twoCellAnchor>
  <xdr:twoCellAnchor>
    <xdr:from>
      <xdr:col>0</xdr:col>
      <xdr:colOff>380573</xdr:colOff>
      <xdr:row>28</xdr:row>
      <xdr:rowOff>484494</xdr:rowOff>
    </xdr:from>
    <xdr:to>
      <xdr:col>0</xdr:col>
      <xdr:colOff>8362950</xdr:colOff>
      <xdr:row>28</xdr:row>
      <xdr:rowOff>990600</xdr:rowOff>
    </xdr:to>
    <xdr:sp macro="" textlink="">
      <xdr:nvSpPr>
        <xdr:cNvPr id="16" name="ZoneTexte 15">
          <a:extLst>
            <a:ext uri="{FF2B5EF4-FFF2-40B4-BE49-F238E27FC236}">
              <a16:creationId xmlns:a16="http://schemas.microsoft.com/office/drawing/2014/main" id="{00000000-0008-0000-0000-000010000000}"/>
            </a:ext>
          </a:extLst>
        </xdr:cNvPr>
        <xdr:cNvSpPr txBox="1"/>
      </xdr:nvSpPr>
      <xdr:spPr>
        <a:xfrm>
          <a:off x="380573" y="30031044"/>
          <a:ext cx="7982377" cy="506106"/>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baseline="0"/>
            <a:t>Meublé de -10 chambres avec salle de réunion</a:t>
          </a:r>
          <a:endParaRPr lang="fr-FR" sz="2800" b="1"/>
        </a:p>
      </xdr:txBody>
    </xdr:sp>
    <xdr:clientData/>
  </xdr:twoCellAnchor>
  <xdr:twoCellAnchor>
    <xdr:from>
      <xdr:col>0</xdr:col>
      <xdr:colOff>418532</xdr:colOff>
      <xdr:row>29</xdr:row>
      <xdr:rowOff>241680</xdr:rowOff>
    </xdr:from>
    <xdr:to>
      <xdr:col>0</xdr:col>
      <xdr:colOff>6459088</xdr:colOff>
      <xdr:row>29</xdr:row>
      <xdr:rowOff>715512</xdr:rowOff>
    </xdr:to>
    <xdr:sp macro="" textlink="">
      <xdr:nvSpPr>
        <xdr:cNvPr id="18" name="ZoneTexte 17">
          <a:extLst>
            <a:ext uri="{FF2B5EF4-FFF2-40B4-BE49-F238E27FC236}">
              <a16:creationId xmlns:a16="http://schemas.microsoft.com/office/drawing/2014/main" id="{00000000-0008-0000-0000-000012000000}"/>
            </a:ext>
          </a:extLst>
        </xdr:cNvPr>
        <xdr:cNvSpPr txBox="1"/>
      </xdr:nvSpPr>
      <xdr:spPr>
        <a:xfrm>
          <a:off x="418532" y="31436055"/>
          <a:ext cx="6040556" cy="473832"/>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baseline="0"/>
            <a:t>Prestation d'activité  et site de visite</a:t>
          </a:r>
          <a:endParaRPr lang="fr-FR" sz="2800" b="1"/>
        </a:p>
      </xdr:txBody>
    </xdr:sp>
    <xdr:clientData/>
  </xdr:twoCellAnchor>
  <xdr:twoCellAnchor>
    <xdr:from>
      <xdr:col>0</xdr:col>
      <xdr:colOff>471275</xdr:colOff>
      <xdr:row>30</xdr:row>
      <xdr:rowOff>270681</xdr:rowOff>
    </xdr:from>
    <xdr:to>
      <xdr:col>0</xdr:col>
      <xdr:colOff>5445315</xdr:colOff>
      <xdr:row>30</xdr:row>
      <xdr:rowOff>734989</xdr:rowOff>
    </xdr:to>
    <xdr:sp macro="" textlink="">
      <xdr:nvSpPr>
        <xdr:cNvPr id="20" name="ZoneTexte 19">
          <a:extLst>
            <a:ext uri="{FF2B5EF4-FFF2-40B4-BE49-F238E27FC236}">
              <a16:creationId xmlns:a16="http://schemas.microsoft.com/office/drawing/2014/main" id="{00000000-0008-0000-0000-000014000000}"/>
            </a:ext>
          </a:extLst>
        </xdr:cNvPr>
        <xdr:cNvSpPr txBox="1"/>
      </xdr:nvSpPr>
      <xdr:spPr>
        <a:xfrm>
          <a:off x="471275" y="32731881"/>
          <a:ext cx="4974040" cy="464308"/>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a:t>Agence</a:t>
          </a:r>
          <a:r>
            <a:rPr lang="fr-FR" sz="2800" b="1" baseline="0"/>
            <a:t> évènementielle</a:t>
          </a:r>
          <a:endParaRPr lang="fr-FR" sz="2800" b="1"/>
        </a:p>
      </xdr:txBody>
    </xdr:sp>
    <xdr:clientData/>
  </xdr:twoCellAnchor>
  <xdr:twoCellAnchor>
    <xdr:from>
      <xdr:col>4</xdr:col>
      <xdr:colOff>362419</xdr:colOff>
      <xdr:row>41</xdr:row>
      <xdr:rowOff>163103</xdr:rowOff>
    </xdr:from>
    <xdr:to>
      <xdr:col>6</xdr:col>
      <xdr:colOff>1015561</xdr:colOff>
      <xdr:row>42</xdr:row>
      <xdr:rowOff>246370</xdr:rowOff>
    </xdr:to>
    <xdr:sp macro="" textlink="">
      <xdr:nvSpPr>
        <xdr:cNvPr id="24" name="ZoneTexte 23">
          <a:extLst>
            <a:ext uri="{FF2B5EF4-FFF2-40B4-BE49-F238E27FC236}">
              <a16:creationId xmlns:a16="http://schemas.microsoft.com/office/drawing/2014/main" id="{00000000-0008-0000-0000-000018000000}"/>
            </a:ext>
          </a:extLst>
        </xdr:cNvPr>
        <xdr:cNvSpPr txBox="1"/>
      </xdr:nvSpPr>
      <xdr:spPr>
        <a:xfrm>
          <a:off x="16650169" y="40796753"/>
          <a:ext cx="4739367" cy="521417"/>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a:t>Qualité</a:t>
          </a:r>
          <a:r>
            <a:rPr lang="fr-FR" sz="2800" b="1" baseline="0"/>
            <a:t> tourisme</a:t>
          </a:r>
          <a:endParaRPr lang="fr-FR" sz="2800" b="1"/>
        </a:p>
      </xdr:txBody>
    </xdr:sp>
    <xdr:clientData/>
  </xdr:twoCellAnchor>
  <xdr:twoCellAnchor>
    <xdr:from>
      <xdr:col>0</xdr:col>
      <xdr:colOff>477609</xdr:colOff>
      <xdr:row>15</xdr:row>
      <xdr:rowOff>268060</xdr:rowOff>
    </xdr:from>
    <xdr:to>
      <xdr:col>3</xdr:col>
      <xdr:colOff>2821105</xdr:colOff>
      <xdr:row>15</xdr:row>
      <xdr:rowOff>892628</xdr:rowOff>
    </xdr:to>
    <xdr:sp macro="" textlink="">
      <xdr:nvSpPr>
        <xdr:cNvPr id="38" name="ZoneTexte 37">
          <a:extLst>
            <a:ext uri="{FF2B5EF4-FFF2-40B4-BE49-F238E27FC236}">
              <a16:creationId xmlns:a16="http://schemas.microsoft.com/office/drawing/2014/main" id="{00000000-0008-0000-0000-000026000000}"/>
            </a:ext>
          </a:extLst>
        </xdr:cNvPr>
        <xdr:cNvSpPr txBox="1"/>
      </xdr:nvSpPr>
      <xdr:spPr>
        <a:xfrm>
          <a:off x="477609" y="11621860"/>
          <a:ext cx="10649296" cy="624568"/>
        </a:xfrm>
        <a:prstGeom prst="rect">
          <a:avLst/>
        </a:prstGeom>
        <a:solidFill>
          <a:srgbClr val="2437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200" b="1" baseline="0">
              <a:solidFill>
                <a:schemeClr val="bg1"/>
              </a:solidFill>
              <a:latin typeface="+mn-lt"/>
            </a:rPr>
            <a:t>Je choisis le CLUB BUSINESS</a:t>
          </a:r>
          <a:r>
            <a:rPr lang="fr-FR" sz="2400" b="1" baseline="0">
              <a:solidFill>
                <a:schemeClr val="bg1"/>
              </a:solidFill>
              <a:latin typeface="+mn-lt"/>
            </a:rPr>
            <a:t>, remplir ci-après :</a:t>
          </a:r>
          <a:endParaRPr lang="fr-FR" sz="2400" b="1">
            <a:solidFill>
              <a:schemeClr val="bg1"/>
            </a:solidFill>
            <a:latin typeface="+mn-lt"/>
          </a:endParaRPr>
        </a:p>
      </xdr:txBody>
    </xdr:sp>
    <xdr:clientData/>
  </xdr:twoCellAnchor>
  <xdr:twoCellAnchor>
    <xdr:from>
      <xdr:col>0</xdr:col>
      <xdr:colOff>407633</xdr:colOff>
      <xdr:row>8</xdr:row>
      <xdr:rowOff>419242</xdr:rowOff>
    </xdr:from>
    <xdr:to>
      <xdr:col>3</xdr:col>
      <xdr:colOff>1550159</xdr:colOff>
      <xdr:row>8</xdr:row>
      <xdr:rowOff>815059</xdr:rowOff>
    </xdr:to>
    <xdr:sp macro="" textlink="">
      <xdr:nvSpPr>
        <xdr:cNvPr id="8" name="ZoneTexte 7">
          <a:extLst>
            <a:ext uri="{FF2B5EF4-FFF2-40B4-BE49-F238E27FC236}">
              <a16:creationId xmlns:a16="http://schemas.microsoft.com/office/drawing/2014/main" id="{00000000-0008-0000-0000-000008000000}"/>
            </a:ext>
          </a:extLst>
        </xdr:cNvPr>
        <xdr:cNvSpPr txBox="1"/>
      </xdr:nvSpPr>
      <xdr:spPr>
        <a:xfrm>
          <a:off x="407633" y="6362842"/>
          <a:ext cx="9448326" cy="395817"/>
        </a:xfrm>
        <a:prstGeom prst="rect">
          <a:avLst/>
        </a:prstGeom>
        <a:solidFill>
          <a:srgbClr val="2437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3200" b="1" baseline="0">
              <a:solidFill>
                <a:schemeClr val="bg1"/>
              </a:solidFill>
            </a:rPr>
            <a:t>Je choisis le CLUB RÉSEAU</a:t>
          </a:r>
          <a:r>
            <a:rPr lang="fr-FR" sz="2400" b="1" baseline="0">
              <a:solidFill>
                <a:schemeClr val="bg1"/>
              </a:solidFill>
            </a:rPr>
            <a:t>, remplir ci-après :</a:t>
          </a:r>
          <a:endParaRPr lang="fr-FR" sz="24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8277225</xdr:colOff>
          <xdr:row>71</xdr:row>
          <xdr:rowOff>333375</xdr:rowOff>
        </xdr:from>
        <xdr:to>
          <xdr:col>1</xdr:col>
          <xdr:colOff>228600</xdr:colOff>
          <xdr:row>71</xdr:row>
          <xdr:rowOff>1133475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923925</xdr:colOff>
          <xdr:row>71</xdr:row>
          <xdr:rowOff>1219200</xdr:rowOff>
        </xdr:from>
        <xdr:to>
          <xdr:col>1</xdr:col>
          <xdr:colOff>1276350</xdr:colOff>
          <xdr:row>71</xdr:row>
          <xdr:rowOff>1924050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71</xdr:row>
          <xdr:rowOff>2114550</xdr:rowOff>
        </xdr:from>
        <xdr:to>
          <xdr:col>3</xdr:col>
          <xdr:colOff>676275</xdr:colOff>
          <xdr:row>71</xdr:row>
          <xdr:rowOff>2819400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91607</xdr:colOff>
      <xdr:row>19</xdr:row>
      <xdr:rowOff>1469583</xdr:rowOff>
    </xdr:from>
    <xdr:to>
      <xdr:col>0</xdr:col>
      <xdr:colOff>5581650</xdr:colOff>
      <xdr:row>19</xdr:row>
      <xdr:rowOff>2667000</xdr:rowOff>
    </xdr:to>
    <xdr:sp macro="" textlink="">
      <xdr:nvSpPr>
        <xdr:cNvPr id="9" name="ZoneTexte 8">
          <a:extLst>
            <a:ext uri="{FF2B5EF4-FFF2-40B4-BE49-F238E27FC236}">
              <a16:creationId xmlns:a16="http://schemas.microsoft.com/office/drawing/2014/main" id="{00000000-0008-0000-0000-000009000000}"/>
            </a:ext>
          </a:extLst>
        </xdr:cNvPr>
        <xdr:cNvSpPr txBox="1"/>
      </xdr:nvSpPr>
      <xdr:spPr>
        <a:xfrm>
          <a:off x="91607" y="17490633"/>
          <a:ext cx="5490043" cy="119741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800" b="1" i="1" baseline="0">
              <a:solidFill>
                <a:srgbClr val="FF0000"/>
              </a:solidFill>
            </a:rPr>
            <a:t>puis </a:t>
          </a:r>
          <a:r>
            <a:rPr lang="fr-FR" sz="2800" b="1" i="1" u="sng" baseline="0">
              <a:solidFill>
                <a:srgbClr val="FF0000"/>
              </a:solidFill>
            </a:rPr>
            <a:t>recocher </a:t>
          </a:r>
          <a:r>
            <a:rPr lang="fr-FR" sz="2800" b="1" i="1" baseline="0">
              <a:solidFill>
                <a:srgbClr val="FF0000"/>
              </a:solidFill>
            </a:rPr>
            <a:t>pour indiquer vos classements et salle(s)</a:t>
          </a:r>
          <a:r>
            <a:rPr lang="fr-FR" sz="2800" b="1" i="1" baseline="0">
              <a:solidFill>
                <a:srgbClr val="FF0000"/>
              </a:solidFill>
              <a:latin typeface="Calibri" panose="020F0502020204030204" pitchFamily="34" charset="0"/>
              <a:cs typeface="Calibri" panose="020F0502020204030204" pitchFamily="34" charset="0"/>
            </a:rPr>
            <a:t>↓</a:t>
          </a:r>
          <a:endParaRPr lang="fr-FR" sz="2800" b="1" i="1">
            <a:solidFill>
              <a:srgbClr val="FF0000"/>
            </a:solidFill>
          </a:endParaRPr>
        </a:p>
      </xdr:txBody>
    </xdr:sp>
    <xdr:clientData/>
  </xdr:twoCellAnchor>
  <xdr:twoCellAnchor>
    <xdr:from>
      <xdr:col>0</xdr:col>
      <xdr:colOff>1238718</xdr:colOff>
      <xdr:row>21</xdr:row>
      <xdr:rowOff>273259</xdr:rowOff>
    </xdr:from>
    <xdr:to>
      <xdr:col>0</xdr:col>
      <xdr:colOff>2878012</xdr:colOff>
      <xdr:row>21</xdr:row>
      <xdr:rowOff>666342</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238718" y="20398223"/>
          <a:ext cx="1639294" cy="393083"/>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baseline="0"/>
            <a:t>2 étoiles</a:t>
          </a:r>
          <a:endParaRPr lang="fr-FR" sz="2800" b="1"/>
        </a:p>
      </xdr:txBody>
    </xdr:sp>
    <xdr:clientData/>
  </xdr:twoCellAnchor>
  <xdr:twoCellAnchor>
    <xdr:from>
      <xdr:col>0</xdr:col>
      <xdr:colOff>1235853</xdr:colOff>
      <xdr:row>22</xdr:row>
      <xdr:rowOff>281994</xdr:rowOff>
    </xdr:from>
    <xdr:to>
      <xdr:col>0</xdr:col>
      <xdr:colOff>2936705</xdr:colOff>
      <xdr:row>22</xdr:row>
      <xdr:rowOff>831456</xdr:rowOff>
    </xdr:to>
    <xdr:sp macro="" textlink="">
      <xdr:nvSpPr>
        <xdr:cNvPr id="7" name="ZoneTexte 6">
          <a:extLst>
            <a:ext uri="{FF2B5EF4-FFF2-40B4-BE49-F238E27FC236}">
              <a16:creationId xmlns:a16="http://schemas.microsoft.com/office/drawing/2014/main" id="{00000000-0008-0000-0000-000007000000}"/>
            </a:ext>
          </a:extLst>
        </xdr:cNvPr>
        <xdr:cNvSpPr txBox="1"/>
      </xdr:nvSpPr>
      <xdr:spPr>
        <a:xfrm>
          <a:off x="1235853" y="21672423"/>
          <a:ext cx="1700852" cy="549462"/>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baseline="0"/>
            <a:t>3 étoiles</a:t>
          </a:r>
          <a:endParaRPr lang="fr-FR" sz="2800" b="1"/>
        </a:p>
      </xdr:txBody>
    </xdr:sp>
    <xdr:clientData/>
  </xdr:twoCellAnchor>
  <xdr:twoCellAnchor>
    <xdr:from>
      <xdr:col>0</xdr:col>
      <xdr:colOff>1277098</xdr:colOff>
      <xdr:row>24</xdr:row>
      <xdr:rowOff>543251</xdr:rowOff>
    </xdr:from>
    <xdr:to>
      <xdr:col>0</xdr:col>
      <xdr:colOff>6328051</xdr:colOff>
      <xdr:row>24</xdr:row>
      <xdr:rowOff>1736718</xdr:rowOff>
    </xdr:to>
    <xdr:sp macro="" textlink="">
      <xdr:nvSpPr>
        <xdr:cNvPr id="11" name="ZoneTexte 10">
          <a:extLst>
            <a:ext uri="{FF2B5EF4-FFF2-40B4-BE49-F238E27FC236}">
              <a16:creationId xmlns:a16="http://schemas.microsoft.com/office/drawing/2014/main" id="{00000000-0008-0000-0000-00000B000000}"/>
            </a:ext>
          </a:extLst>
        </xdr:cNvPr>
        <xdr:cNvSpPr txBox="1"/>
      </xdr:nvSpPr>
      <xdr:spPr>
        <a:xfrm>
          <a:off x="1277098" y="24422426"/>
          <a:ext cx="5050953" cy="1193467"/>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aseline="0"/>
            <a:t> </a:t>
          </a:r>
          <a:r>
            <a:rPr lang="fr-FR" sz="2400" b="1" baseline="0"/>
            <a:t>Cochez si un ou plusieurs de vos </a:t>
          </a:r>
        </a:p>
        <a:p>
          <a:r>
            <a:rPr lang="fr-FR" sz="2400" b="1" baseline="0"/>
            <a:t>hébergements disposent de salle(s)</a:t>
          </a:r>
          <a:endParaRPr lang="fr-FR" sz="2400" b="1"/>
        </a:p>
      </xdr:txBody>
    </xdr:sp>
    <xdr:clientData/>
  </xdr:twoCellAnchor>
  <xdr:twoCellAnchor>
    <xdr:from>
      <xdr:col>4</xdr:col>
      <xdr:colOff>372551</xdr:colOff>
      <xdr:row>40</xdr:row>
      <xdr:rowOff>265136</xdr:rowOff>
    </xdr:from>
    <xdr:to>
      <xdr:col>6</xdr:col>
      <xdr:colOff>1624408</xdr:colOff>
      <xdr:row>41</xdr:row>
      <xdr:rowOff>142875</xdr:rowOff>
    </xdr:to>
    <xdr:sp macro="" textlink="">
      <xdr:nvSpPr>
        <xdr:cNvPr id="21" name="ZoneTexte 20">
          <a:extLst>
            <a:ext uri="{FF2B5EF4-FFF2-40B4-BE49-F238E27FC236}">
              <a16:creationId xmlns:a16="http://schemas.microsoft.com/office/drawing/2014/main" id="{00000000-0008-0000-0000-000015000000}"/>
            </a:ext>
          </a:extLst>
        </xdr:cNvPr>
        <xdr:cNvSpPr txBox="1"/>
      </xdr:nvSpPr>
      <xdr:spPr>
        <a:xfrm>
          <a:off x="16660301" y="40355861"/>
          <a:ext cx="5338082" cy="420664"/>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a:t>Tourisme et handicap</a:t>
          </a:r>
        </a:p>
      </xdr:txBody>
    </xdr:sp>
    <xdr:clientData/>
  </xdr:twoCellAnchor>
  <xdr:twoCellAnchor>
    <xdr:from>
      <xdr:col>4</xdr:col>
      <xdr:colOff>346553</xdr:colOff>
      <xdr:row>46</xdr:row>
      <xdr:rowOff>400595</xdr:rowOff>
    </xdr:from>
    <xdr:to>
      <xdr:col>6</xdr:col>
      <xdr:colOff>1952197</xdr:colOff>
      <xdr:row>46</xdr:row>
      <xdr:rowOff>1004388</xdr:rowOff>
    </xdr:to>
    <xdr:sp macro="" textlink="">
      <xdr:nvSpPr>
        <xdr:cNvPr id="34" name="ZoneTexte 33">
          <a:extLst>
            <a:ext uri="{FF2B5EF4-FFF2-40B4-BE49-F238E27FC236}">
              <a16:creationId xmlns:a16="http://schemas.microsoft.com/office/drawing/2014/main" id="{00000000-0008-0000-0000-000022000000}"/>
            </a:ext>
          </a:extLst>
        </xdr:cNvPr>
        <xdr:cNvSpPr txBox="1"/>
      </xdr:nvSpPr>
      <xdr:spPr>
        <a:xfrm>
          <a:off x="16634303" y="43224995"/>
          <a:ext cx="5691869" cy="603793"/>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a:t>Tourisme</a:t>
          </a:r>
          <a:r>
            <a:rPr lang="fr-FR" sz="2800" b="1" baseline="0"/>
            <a:t> social (Unat, FUAJ)</a:t>
          </a:r>
          <a:endParaRPr lang="fr-FR" sz="2800" b="1"/>
        </a:p>
      </xdr:txBody>
    </xdr:sp>
    <xdr:clientData/>
  </xdr:twoCellAnchor>
  <xdr:twoCellAnchor>
    <xdr:from>
      <xdr:col>4</xdr:col>
      <xdr:colOff>339894</xdr:colOff>
      <xdr:row>45</xdr:row>
      <xdr:rowOff>339611</xdr:rowOff>
    </xdr:from>
    <xdr:to>
      <xdr:col>6</xdr:col>
      <xdr:colOff>1156323</xdr:colOff>
      <xdr:row>46</xdr:row>
      <xdr:rowOff>374745</xdr:rowOff>
    </xdr:to>
    <xdr:sp macro="" textlink="">
      <xdr:nvSpPr>
        <xdr:cNvPr id="32" name="ZoneTexte 31">
          <a:extLst>
            <a:ext uri="{FF2B5EF4-FFF2-40B4-BE49-F238E27FC236}">
              <a16:creationId xmlns:a16="http://schemas.microsoft.com/office/drawing/2014/main" id="{00000000-0008-0000-0000-000020000000}"/>
            </a:ext>
          </a:extLst>
        </xdr:cNvPr>
        <xdr:cNvSpPr txBox="1"/>
      </xdr:nvSpPr>
      <xdr:spPr>
        <a:xfrm>
          <a:off x="16627644" y="42725861"/>
          <a:ext cx="4902654" cy="473284"/>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a:t>NF</a:t>
          </a:r>
          <a:r>
            <a:rPr lang="fr-FR" sz="2800" b="1" baseline="0"/>
            <a:t> Environnement</a:t>
          </a:r>
          <a:endParaRPr lang="fr-FR" sz="2800" b="1"/>
        </a:p>
      </xdr:txBody>
    </xdr:sp>
    <xdr:clientData/>
  </xdr:twoCellAnchor>
  <xdr:twoCellAnchor>
    <xdr:from>
      <xdr:col>4</xdr:col>
      <xdr:colOff>364100</xdr:colOff>
      <xdr:row>44</xdr:row>
      <xdr:rowOff>239523</xdr:rowOff>
    </xdr:from>
    <xdr:to>
      <xdr:col>6</xdr:col>
      <xdr:colOff>1142146</xdr:colOff>
      <xdr:row>45</xdr:row>
      <xdr:rowOff>274659</xdr:rowOff>
    </xdr:to>
    <xdr:sp macro="" textlink="">
      <xdr:nvSpPr>
        <xdr:cNvPr id="28" name="ZoneTexte 27">
          <a:extLst>
            <a:ext uri="{FF2B5EF4-FFF2-40B4-BE49-F238E27FC236}">
              <a16:creationId xmlns:a16="http://schemas.microsoft.com/office/drawing/2014/main" id="{00000000-0008-0000-0000-00001C000000}"/>
            </a:ext>
          </a:extLst>
        </xdr:cNvPr>
        <xdr:cNvSpPr txBox="1"/>
      </xdr:nvSpPr>
      <xdr:spPr>
        <a:xfrm>
          <a:off x="16651850" y="42187623"/>
          <a:ext cx="4864271" cy="473286"/>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a:t>Accueil</a:t>
          </a:r>
          <a:r>
            <a:rPr lang="fr-FR" sz="2800" b="1" baseline="0"/>
            <a:t> vélo</a:t>
          </a:r>
          <a:endParaRPr lang="fr-FR" sz="2800" b="1"/>
        </a:p>
      </xdr:txBody>
    </xdr:sp>
    <xdr:clientData/>
  </xdr:twoCellAnchor>
  <xdr:twoCellAnchor>
    <xdr:from>
      <xdr:col>4</xdr:col>
      <xdr:colOff>352139</xdr:colOff>
      <xdr:row>43</xdr:row>
      <xdr:rowOff>168768</xdr:rowOff>
    </xdr:from>
    <xdr:to>
      <xdr:col>6</xdr:col>
      <xdr:colOff>471882</xdr:colOff>
      <xdr:row>44</xdr:row>
      <xdr:rowOff>326693</xdr:rowOff>
    </xdr:to>
    <xdr:sp macro="" textlink="">
      <xdr:nvSpPr>
        <xdr:cNvPr id="30" name="ZoneTexte 29">
          <a:extLst>
            <a:ext uri="{FF2B5EF4-FFF2-40B4-BE49-F238E27FC236}">
              <a16:creationId xmlns:a16="http://schemas.microsoft.com/office/drawing/2014/main" id="{00000000-0008-0000-0000-00001E000000}"/>
            </a:ext>
          </a:extLst>
        </xdr:cNvPr>
        <xdr:cNvSpPr txBox="1"/>
      </xdr:nvSpPr>
      <xdr:spPr>
        <a:xfrm>
          <a:off x="16639889" y="41678718"/>
          <a:ext cx="4205968" cy="596075"/>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a:t>Ecolabel</a:t>
          </a:r>
        </a:p>
      </xdr:txBody>
    </xdr:sp>
    <xdr:clientData/>
  </xdr:twoCellAnchor>
  <xdr:twoCellAnchor>
    <xdr:from>
      <xdr:col>4</xdr:col>
      <xdr:colOff>363026</xdr:colOff>
      <xdr:row>42</xdr:row>
      <xdr:rowOff>159060</xdr:rowOff>
    </xdr:from>
    <xdr:to>
      <xdr:col>6</xdr:col>
      <xdr:colOff>390240</xdr:colOff>
      <xdr:row>43</xdr:row>
      <xdr:rowOff>251061</xdr:rowOff>
    </xdr:to>
    <xdr:sp macro="" textlink="">
      <xdr:nvSpPr>
        <xdr:cNvPr id="26" name="ZoneTexte 25">
          <a:extLst>
            <a:ext uri="{FF2B5EF4-FFF2-40B4-BE49-F238E27FC236}">
              <a16:creationId xmlns:a16="http://schemas.microsoft.com/office/drawing/2014/main" id="{00000000-0008-0000-0000-00001A000000}"/>
            </a:ext>
          </a:extLst>
        </xdr:cNvPr>
        <xdr:cNvSpPr txBox="1"/>
      </xdr:nvSpPr>
      <xdr:spPr>
        <a:xfrm>
          <a:off x="16650776" y="41230860"/>
          <a:ext cx="4113439" cy="530151"/>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a:t>Clé</a:t>
          </a:r>
          <a:r>
            <a:rPr lang="fr-FR" sz="2800" b="1" baseline="0"/>
            <a:t> verte</a:t>
          </a:r>
          <a:endParaRPr lang="fr-FR" sz="2800" b="1"/>
        </a:p>
      </xdr:txBody>
    </xdr:sp>
    <xdr:clientData/>
  </xdr:twoCellAnchor>
  <xdr:twoCellAnchor editAs="oneCell">
    <xdr:from>
      <xdr:col>5</xdr:col>
      <xdr:colOff>404814</xdr:colOff>
      <xdr:row>1</xdr:row>
      <xdr:rowOff>47625</xdr:rowOff>
    </xdr:from>
    <xdr:to>
      <xdr:col>6</xdr:col>
      <xdr:colOff>2988564</xdr:colOff>
      <xdr:row>5</xdr:row>
      <xdr:rowOff>1393125</xdr:rowOff>
    </xdr:to>
    <xdr:pic>
      <xdr:nvPicPr>
        <xdr:cNvPr id="25" name="Imag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264439" y="333375"/>
          <a:ext cx="3060000" cy="3060000"/>
        </a:xfrm>
        <a:prstGeom prst="rect">
          <a:avLst/>
        </a:prstGeom>
      </xdr:spPr>
    </xdr:pic>
    <xdr:clientData/>
  </xdr:twoCellAnchor>
  <xdr:twoCellAnchor>
    <xdr:from>
      <xdr:col>0</xdr:col>
      <xdr:colOff>80963</xdr:colOff>
      <xdr:row>18</xdr:row>
      <xdr:rowOff>438150</xdr:rowOff>
    </xdr:from>
    <xdr:to>
      <xdr:col>0</xdr:col>
      <xdr:colOff>5548313</xdr:colOff>
      <xdr:row>18</xdr:row>
      <xdr:rowOff>1657350</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80963" y="14082713"/>
          <a:ext cx="5467350" cy="12192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800" b="1" i="1" u="sng" baseline="0">
              <a:solidFill>
                <a:srgbClr val="FF0000"/>
              </a:solidFill>
            </a:rPr>
            <a:t>à cocher </a:t>
          </a:r>
          <a:r>
            <a:rPr lang="fr-FR" sz="2800" b="1" i="1" u="none" baseline="0">
              <a:solidFill>
                <a:srgbClr val="FF0000"/>
              </a:solidFill>
            </a:rPr>
            <a:t>impérativement s</a:t>
          </a:r>
          <a:r>
            <a:rPr lang="fr-FR" sz="2800" b="1" i="1" baseline="0">
              <a:solidFill>
                <a:srgbClr val="FF0000"/>
              </a:solidFill>
            </a:rPr>
            <a:t>i vous êtes hébergeur</a:t>
          </a:r>
          <a:r>
            <a:rPr lang="fr-FR" sz="2800" b="1" i="1" baseline="0">
              <a:solidFill>
                <a:srgbClr val="FF0000"/>
              </a:solidFill>
              <a:effectLst/>
              <a:latin typeface="+mn-lt"/>
              <a:ea typeface="+mn-ea"/>
              <a:cs typeface="+mn-cs"/>
            </a:rPr>
            <a:t>↓</a:t>
          </a:r>
          <a:endParaRPr lang="fr-FR" sz="2800" b="1" i="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E7352-537F-423B-A1E5-C958C5131C75}">
  <dimension ref="A4:P359"/>
  <sheetViews>
    <sheetView tabSelected="1" zoomScale="40" zoomScaleNormal="40" workbookViewId="0">
      <selection activeCell="T14" sqref="T14"/>
    </sheetView>
  </sheetViews>
  <sheetFormatPr defaultColWidth="11.42578125" defaultRowHeight="23.25"/>
  <cols>
    <col min="1" max="1" width="125.85546875" style="8" customWidth="1"/>
    <col min="2" max="2" width="23" style="10" customWidth="1"/>
    <col min="3" max="3" width="10.28515625" customWidth="1"/>
    <col min="4" max="4" width="85.140625" customWidth="1"/>
    <col min="5" max="5" width="54" customWidth="1"/>
    <col min="6" max="6" width="7.28515625" customWidth="1"/>
    <col min="7" max="7" width="48.85546875" style="15" customWidth="1"/>
    <col min="8" max="8" width="5.42578125" style="15" customWidth="1"/>
    <col min="9" max="9" width="28.7109375" style="15" customWidth="1"/>
    <col min="10" max="10" width="13.85546875" hidden="1" customWidth="1"/>
    <col min="11" max="11" width="11.28515625" hidden="1" customWidth="1"/>
    <col min="12" max="12" width="13" hidden="1" customWidth="1"/>
    <col min="13" max="13" width="16.140625" hidden="1" customWidth="1"/>
    <col min="14" max="14" width="23.28515625" hidden="1" customWidth="1"/>
    <col min="15" max="15" width="15.42578125" hidden="1" customWidth="1"/>
    <col min="16" max="16" width="51.140625" customWidth="1"/>
  </cols>
  <sheetData>
    <row r="4" spans="1:16" ht="45.75" customHeight="1"/>
    <row r="5" spans="1:16" ht="45.75" customHeight="1"/>
    <row r="6" spans="1:16" ht="130.5" customHeight="1">
      <c r="A6"/>
    </row>
    <row r="7" spans="1:16" ht="105" customHeight="1">
      <c r="A7" s="100" t="s">
        <v>0</v>
      </c>
      <c r="B7" s="101"/>
      <c r="C7" s="101"/>
      <c r="D7" s="101"/>
      <c r="E7" s="101"/>
      <c r="F7" s="101"/>
      <c r="G7" s="101"/>
      <c r="H7" s="101"/>
      <c r="I7" s="101"/>
    </row>
    <row r="8" spans="1:16" ht="67.5" customHeight="1">
      <c r="A8" s="53"/>
      <c r="B8" s="16"/>
    </row>
    <row r="9" spans="1:16" ht="113.25" customHeight="1">
      <c r="A9" s="110"/>
      <c r="B9" s="111"/>
      <c r="C9" s="111"/>
      <c r="D9" s="111"/>
      <c r="E9" s="111"/>
      <c r="F9" s="111"/>
      <c r="G9" s="111"/>
      <c r="H9" s="111"/>
      <c r="I9" s="112"/>
      <c r="J9" s="17"/>
    </row>
    <row r="10" spans="1:16" s="7" customFormat="1" ht="122.25" customHeight="1">
      <c r="A10" s="12"/>
      <c r="B10" s="59" t="s">
        <v>1</v>
      </c>
      <c r="C10" s="103" t="s">
        <v>2</v>
      </c>
      <c r="D10" s="103"/>
      <c r="E10" s="103"/>
      <c r="F10" s="44">
        <v>1</v>
      </c>
      <c r="G10" s="59" t="s">
        <v>3</v>
      </c>
      <c r="H10" s="45"/>
      <c r="I10" s="63" t="s">
        <v>4</v>
      </c>
    </row>
    <row r="11" spans="1:16" ht="51.95" customHeight="1">
      <c r="A11"/>
      <c r="B11" s="62">
        <v>150</v>
      </c>
      <c r="C11" s="102"/>
      <c r="D11" s="102"/>
      <c r="E11" s="102"/>
      <c r="F11" s="41">
        <v>2</v>
      </c>
      <c r="G11" s="20"/>
      <c r="H11" s="29"/>
      <c r="I11" s="40">
        <f>(G11)*B11</f>
        <v>0</v>
      </c>
      <c r="P11" s="5"/>
    </row>
    <row r="12" spans="1:16" ht="63" customHeight="1">
      <c r="A12" s="13"/>
      <c r="B12" s="23"/>
      <c r="C12" s="26"/>
      <c r="D12" s="26"/>
      <c r="E12" s="26"/>
      <c r="F12" s="42"/>
      <c r="G12" s="23"/>
      <c r="H12" s="23"/>
      <c r="I12" s="23"/>
    </row>
    <row r="13" spans="1:16" ht="33.75" customHeight="1">
      <c r="A13"/>
      <c r="B13" s="23"/>
      <c r="C13" s="26"/>
      <c r="D13" s="26"/>
      <c r="E13" s="107" t="s">
        <v>5</v>
      </c>
      <c r="F13" s="107"/>
      <c r="G13" s="107"/>
      <c r="H13" s="29"/>
      <c r="I13" s="64">
        <f>+I11</f>
        <v>0</v>
      </c>
    </row>
    <row r="14" spans="1:16" ht="33.75" customHeight="1">
      <c r="A14"/>
      <c r="E14" s="9"/>
      <c r="F14" s="9"/>
      <c r="G14" s="9"/>
      <c r="H14" s="11"/>
      <c r="I14" s="14"/>
    </row>
    <row r="15" spans="1:16" ht="3.75" customHeight="1">
      <c r="A15"/>
      <c r="G15" s="9"/>
      <c r="H15" s="11"/>
      <c r="I15" s="14"/>
    </row>
    <row r="16" spans="1:16" ht="90.75" customHeight="1">
      <c r="A16" s="104"/>
      <c r="B16" s="105"/>
      <c r="C16" s="105"/>
      <c r="D16" s="105"/>
      <c r="E16" s="105"/>
      <c r="F16" s="106"/>
      <c r="G16" s="105"/>
      <c r="H16" s="106"/>
      <c r="I16" s="105"/>
    </row>
    <row r="17" spans="1:15" ht="35.1" customHeight="1">
      <c r="A17" s="89" t="s">
        <v>6</v>
      </c>
      <c r="B17" s="103" t="s">
        <v>1</v>
      </c>
      <c r="C17" s="103" t="s">
        <v>7</v>
      </c>
      <c r="D17" s="103"/>
      <c r="E17" s="103"/>
      <c r="F17" s="43"/>
      <c r="G17" s="99"/>
      <c r="H17" s="108"/>
      <c r="I17" s="103" t="s">
        <v>4</v>
      </c>
    </row>
    <row r="18" spans="1:15" s="7" customFormat="1" ht="68.25" customHeight="1">
      <c r="A18" s="89"/>
      <c r="B18" s="103"/>
      <c r="C18" s="103"/>
      <c r="D18" s="103"/>
      <c r="E18" s="103"/>
      <c r="F18" s="44"/>
      <c r="G18" s="99"/>
      <c r="H18" s="108"/>
      <c r="I18" s="103"/>
    </row>
    <row r="19" spans="1:15" ht="171.75" customHeight="1">
      <c r="A19" s="60"/>
      <c r="B19" s="61"/>
      <c r="C19" s="98" t="s">
        <v>8</v>
      </c>
      <c r="D19" s="98"/>
      <c r="E19" s="20"/>
      <c r="F19" s="21" t="b">
        <v>0</v>
      </c>
      <c r="G19" s="22"/>
      <c r="H19" s="23"/>
      <c r="I19" s="40" t="str">
        <f>IF(I13&gt;0,0,IF(F19=TRUE,1*E19,""))</f>
        <v/>
      </c>
      <c r="J19" s="2" t="str">
        <f>IF(AND(F19=TRUE,E19=""),"ATTENTION, VOUS DEVEZ INDIQUER LE NOMBRE DE CHAMBRE","")</f>
        <v/>
      </c>
      <c r="K19" s="2"/>
      <c r="L19" s="2"/>
      <c r="O19">
        <f>COUNTA(I19:I31)</f>
        <v>12</v>
      </c>
    </row>
    <row r="20" spans="1:15" ht="230.25" customHeight="1">
      <c r="A20" s="18"/>
      <c r="B20" s="19"/>
      <c r="C20" s="94"/>
      <c r="D20" s="94"/>
      <c r="E20" s="94"/>
      <c r="F20" s="21"/>
      <c r="G20" s="57" t="s">
        <v>9</v>
      </c>
      <c r="H20" s="23"/>
      <c r="I20" s="24"/>
      <c r="J20" s="2"/>
      <c r="K20" s="2"/>
      <c r="L20" s="2"/>
    </row>
    <row r="21" spans="1:15" ht="99.95" customHeight="1">
      <c r="A21" s="18"/>
      <c r="B21" s="25">
        <v>150</v>
      </c>
      <c r="C21" s="96" t="s">
        <v>10</v>
      </c>
      <c r="D21" s="96"/>
      <c r="E21" s="96"/>
      <c r="F21" s="21" t="b">
        <v>0</v>
      </c>
      <c r="G21" s="20"/>
      <c r="H21" s="29"/>
      <c r="I21" s="40" t="str">
        <f>IF(I13&gt;0,0,IF(F21=TRUE,150*G21,""))</f>
        <v/>
      </c>
      <c r="J21" s="2" t="str">
        <f>IF(AND(F21=TRUE,G21=""),"ATTENTION, VOUS DEVEZ INDIQUER LA QUANTITE","")</f>
        <v/>
      </c>
      <c r="K21" s="2">
        <f>150</f>
        <v>150</v>
      </c>
      <c r="L21" s="2">
        <f>IF(G21&gt;0,I21,0)</f>
        <v>0</v>
      </c>
      <c r="M21" cm="1">
        <f t="array" ref="M21">_xlfn.UNIQUE(L21:L31)</f>
        <v>0</v>
      </c>
      <c r="N21">
        <f>_xlfn.IFNA(L21*M21,0)</f>
        <v>0</v>
      </c>
      <c r="O21">
        <f>MAX(L19:L31)</f>
        <v>0</v>
      </c>
    </row>
    <row r="22" spans="1:15" ht="99.95" customHeight="1">
      <c r="A22" s="18"/>
      <c r="B22" s="25">
        <v>250</v>
      </c>
      <c r="C22" s="96" t="s">
        <v>10</v>
      </c>
      <c r="D22" s="96"/>
      <c r="E22" s="96"/>
      <c r="F22" s="21" t="b">
        <v>0</v>
      </c>
      <c r="G22" s="20"/>
      <c r="H22" s="29"/>
      <c r="I22" s="40" t="str">
        <f>IF(I13&gt;0,0,IF(F22=TRUE,250*G22,""))</f>
        <v/>
      </c>
      <c r="J22" s="2" t="str">
        <f t="shared" ref="J22:J31" si="0">IF(AND(F22=TRUE,G22=""),"ATTENTION, VOUS DEVEZ INDIQUER LA QUANTITE","")</f>
        <v/>
      </c>
      <c r="K22" s="2">
        <v>250</v>
      </c>
      <c r="L22" s="2">
        <f t="shared" ref="L22:L31" si="1">IF(G22&gt;0,I22,0)</f>
        <v>0</v>
      </c>
      <c r="N22">
        <f>_xlfn.IFNA(L22*M22,0)</f>
        <v>0</v>
      </c>
      <c r="O22" s="1">
        <f>(I34-O21)/2+O21</f>
        <v>0</v>
      </c>
    </row>
    <row r="23" spans="1:15" ht="99.95" customHeight="1">
      <c r="A23" s="18"/>
      <c r="B23" s="25">
        <v>350</v>
      </c>
      <c r="C23" s="96" t="s">
        <v>10</v>
      </c>
      <c r="D23" s="96"/>
      <c r="E23" s="96"/>
      <c r="F23" s="21" t="b">
        <v>0</v>
      </c>
      <c r="G23" s="20"/>
      <c r="H23" s="29"/>
      <c r="I23" s="40" t="str">
        <f>IF(I13&gt;0,0,IF(F23=TRUE,350*G23,""))</f>
        <v/>
      </c>
      <c r="J23" s="2" t="str">
        <f t="shared" si="0"/>
        <v/>
      </c>
      <c r="K23" s="2">
        <v>350</v>
      </c>
      <c r="L23" s="2">
        <f t="shared" si="1"/>
        <v>0</v>
      </c>
      <c r="N23">
        <f t="shared" ref="N23:N31" si="2">_xlfn.IFNA(L23*M23,0)</f>
        <v>0</v>
      </c>
      <c r="O23" s="1">
        <f>(I34-O21)*90/100+O21</f>
        <v>0</v>
      </c>
    </row>
    <row r="24" spans="1:15" ht="99.95" customHeight="1">
      <c r="A24" s="18"/>
      <c r="B24" s="25">
        <v>450</v>
      </c>
      <c r="C24" s="96" t="s">
        <v>10</v>
      </c>
      <c r="D24" s="96"/>
      <c r="E24" s="96"/>
      <c r="F24" s="21" t="b">
        <v>0</v>
      </c>
      <c r="G24" s="20"/>
      <c r="H24" s="29"/>
      <c r="I24" s="40" t="str">
        <f>IF(I13&gt;0,0,IF(F24=TRUE,450*G24,""))</f>
        <v/>
      </c>
      <c r="J24" s="2" t="str">
        <f t="shared" si="0"/>
        <v/>
      </c>
      <c r="K24" s="2">
        <v>450</v>
      </c>
      <c r="L24" s="2">
        <f t="shared" si="1"/>
        <v>0</v>
      </c>
      <c r="N24">
        <f t="shared" si="2"/>
        <v>0</v>
      </c>
      <c r="O24" s="1">
        <f>(I34-O21)/2+O21</f>
        <v>0</v>
      </c>
    </row>
    <row r="25" spans="1:15" ht="147" customHeight="1">
      <c r="A25" s="18"/>
      <c r="B25" s="25">
        <v>100</v>
      </c>
      <c r="C25" s="96" t="s">
        <v>10</v>
      </c>
      <c r="D25" s="96"/>
      <c r="E25" s="96"/>
      <c r="F25" s="21" t="b">
        <v>0</v>
      </c>
      <c r="G25" s="20"/>
      <c r="H25" s="29"/>
      <c r="I25" s="40" t="str">
        <f>IF(I16&gt;0,0,IF(F25=TRUE,100*G25,""))</f>
        <v/>
      </c>
      <c r="J25" s="2" t="str">
        <f t="shared" si="0"/>
        <v/>
      </c>
      <c r="K25" s="2">
        <v>100</v>
      </c>
      <c r="L25" s="2">
        <f t="shared" si="1"/>
        <v>0</v>
      </c>
      <c r="N25">
        <f t="shared" si="2"/>
        <v>0</v>
      </c>
      <c r="O25" s="1"/>
    </row>
    <row r="26" spans="1:15" ht="99.95" customHeight="1">
      <c r="A26" s="18"/>
      <c r="B26" s="25">
        <v>250</v>
      </c>
      <c r="C26" s="96" t="s">
        <v>10</v>
      </c>
      <c r="D26" s="96"/>
      <c r="E26" s="96"/>
      <c r="F26" s="21" t="b">
        <v>0</v>
      </c>
      <c r="G26" s="20"/>
      <c r="H26" s="29"/>
      <c r="I26" s="40" t="str">
        <f>IF(I13&gt;0,0,IF(F26=TRUE,250*G26,""))</f>
        <v/>
      </c>
      <c r="J26" s="2" t="str">
        <f t="shared" si="0"/>
        <v/>
      </c>
      <c r="K26" s="2">
        <v>250</v>
      </c>
      <c r="L26" s="2">
        <f t="shared" si="1"/>
        <v>0</v>
      </c>
      <c r="N26">
        <f t="shared" si="2"/>
        <v>0</v>
      </c>
      <c r="O26" s="1"/>
    </row>
    <row r="27" spans="1:15" ht="99.95" customHeight="1">
      <c r="A27" s="18"/>
      <c r="B27" s="25">
        <v>350</v>
      </c>
      <c r="C27" s="96" t="s">
        <v>10</v>
      </c>
      <c r="D27" s="96"/>
      <c r="E27" s="96"/>
      <c r="F27" s="21" t="b">
        <v>0</v>
      </c>
      <c r="G27" s="20"/>
      <c r="H27" s="29"/>
      <c r="I27" s="40" t="str">
        <f>IF(I13&gt;0,0,IF(F27=TRUE,350*G27,""))</f>
        <v/>
      </c>
      <c r="J27" s="2" t="str">
        <f t="shared" si="0"/>
        <v/>
      </c>
      <c r="K27" s="2">
        <v>350</v>
      </c>
      <c r="L27" s="2">
        <f t="shared" si="1"/>
        <v>0</v>
      </c>
      <c r="N27">
        <f t="shared" si="2"/>
        <v>0</v>
      </c>
      <c r="O27" s="1"/>
    </row>
    <row r="28" spans="1:15" ht="99.95" customHeight="1">
      <c r="A28" s="18"/>
      <c r="B28" s="25">
        <v>500</v>
      </c>
      <c r="C28" s="96" t="s">
        <v>10</v>
      </c>
      <c r="D28" s="96"/>
      <c r="E28" s="96"/>
      <c r="F28" s="21" t="b">
        <v>0</v>
      </c>
      <c r="G28" s="20"/>
      <c r="H28" s="29"/>
      <c r="I28" s="40" t="str">
        <f>IF(I13&gt;0,0,IF(F28=TRUE,500*G28,""))</f>
        <v/>
      </c>
      <c r="J28" s="2" t="str">
        <f t="shared" si="0"/>
        <v/>
      </c>
      <c r="K28" s="2">
        <v>500</v>
      </c>
      <c r="L28" s="2">
        <f t="shared" si="1"/>
        <v>0</v>
      </c>
      <c r="N28">
        <f t="shared" si="2"/>
        <v>0</v>
      </c>
    </row>
    <row r="29" spans="1:15" ht="129.75" customHeight="1">
      <c r="A29" s="18"/>
      <c r="B29" s="25">
        <v>200</v>
      </c>
      <c r="C29" s="96" t="s">
        <v>10</v>
      </c>
      <c r="D29" s="96"/>
      <c r="E29" s="96"/>
      <c r="F29" s="21" t="b">
        <v>0</v>
      </c>
      <c r="G29" s="20"/>
      <c r="H29" s="29"/>
      <c r="I29" s="40" t="str">
        <f>IF(I13&gt;0,0,IF(F29=TRUE,200*G29,""))</f>
        <v/>
      </c>
      <c r="J29" s="2" t="str">
        <f t="shared" si="0"/>
        <v/>
      </c>
      <c r="K29" s="2">
        <v>200</v>
      </c>
      <c r="L29" s="2">
        <f t="shared" si="1"/>
        <v>0</v>
      </c>
      <c r="N29">
        <f t="shared" si="2"/>
        <v>0</v>
      </c>
    </row>
    <row r="30" spans="1:15" ht="99.95" customHeight="1">
      <c r="A30" s="18"/>
      <c r="B30" s="25">
        <v>300</v>
      </c>
      <c r="C30" s="96" t="s">
        <v>10</v>
      </c>
      <c r="D30" s="96"/>
      <c r="E30" s="96"/>
      <c r="F30" s="21" t="b">
        <v>0</v>
      </c>
      <c r="G30" s="20"/>
      <c r="H30" s="29"/>
      <c r="I30" s="40" t="str">
        <f>IF(I13&gt;0,0,IF(F30=TRUE,300*G30,""))</f>
        <v/>
      </c>
      <c r="J30" s="2" t="str">
        <f t="shared" si="0"/>
        <v/>
      </c>
      <c r="K30" s="2">
        <v>300</v>
      </c>
      <c r="L30" s="2">
        <f t="shared" si="1"/>
        <v>0</v>
      </c>
      <c r="N30">
        <f t="shared" si="2"/>
        <v>0</v>
      </c>
    </row>
    <row r="31" spans="1:15" ht="99.95" customHeight="1">
      <c r="A31" s="18"/>
      <c r="B31" s="25">
        <v>400</v>
      </c>
      <c r="C31" s="96" t="s">
        <v>10</v>
      </c>
      <c r="D31" s="96"/>
      <c r="E31" s="96"/>
      <c r="F31" s="21" t="b">
        <v>0</v>
      </c>
      <c r="G31" s="20"/>
      <c r="H31" s="29"/>
      <c r="I31" s="40" t="str">
        <f>IF(I13&gt;0,0,IF(F31=TRUE,400*G31,""))</f>
        <v/>
      </c>
      <c r="J31" s="2" t="str">
        <f t="shared" si="0"/>
        <v/>
      </c>
      <c r="K31" s="2">
        <v>400</v>
      </c>
      <c r="L31" s="2">
        <f t="shared" si="1"/>
        <v>0</v>
      </c>
      <c r="N31">
        <f t="shared" si="2"/>
        <v>0</v>
      </c>
    </row>
    <row r="32" spans="1:15" ht="69.95" customHeight="1">
      <c r="A32" s="26"/>
      <c r="B32" s="26"/>
      <c r="C32" s="27"/>
      <c r="D32" s="28"/>
      <c r="E32" s="28"/>
      <c r="F32" s="28"/>
      <c r="G32" s="21"/>
      <c r="H32" s="23"/>
      <c r="I32" s="2"/>
      <c r="J32" s="2"/>
      <c r="K32" s="2"/>
    </row>
    <row r="33" spans="1:16" ht="49.5" customHeight="1">
      <c r="A33" s="26"/>
      <c r="B33" s="23"/>
      <c r="C33" s="26"/>
      <c r="D33" s="26"/>
      <c r="E33" s="26"/>
      <c r="F33" s="26"/>
      <c r="G33" s="23"/>
      <c r="H33" s="23"/>
      <c r="I33" s="23"/>
    </row>
    <row r="34" spans="1:16" ht="36">
      <c r="A34" s="26"/>
      <c r="B34" s="23"/>
      <c r="C34" s="26"/>
      <c r="D34" s="26"/>
      <c r="E34" s="97" t="s">
        <v>11</v>
      </c>
      <c r="F34" s="97"/>
      <c r="G34" s="97"/>
      <c r="H34" s="45"/>
      <c r="I34" s="65">
        <f>SUM(I19:I31)</f>
        <v>0</v>
      </c>
      <c r="N34">
        <f>SUM(I21:I24,I26:I31)/2</f>
        <v>0</v>
      </c>
    </row>
    <row r="35" spans="1:16" ht="14.25" customHeight="1">
      <c r="A35" s="26"/>
      <c r="B35" s="23"/>
      <c r="C35" s="26"/>
      <c r="D35" s="26"/>
      <c r="E35" s="46"/>
      <c r="F35" s="46"/>
      <c r="G35" s="47"/>
      <c r="H35" s="43"/>
      <c r="I35" s="48"/>
      <c r="L35">
        <f>MIN(I21:I24,I26:I31)</f>
        <v>0</v>
      </c>
    </row>
    <row r="36" spans="1:16" ht="36">
      <c r="A36" s="26"/>
      <c r="B36" s="23"/>
      <c r="C36" s="26"/>
      <c r="D36" s="26"/>
      <c r="E36" s="90" t="s">
        <v>12</v>
      </c>
      <c r="F36" s="90"/>
      <c r="G36" s="90"/>
      <c r="H36" s="45"/>
      <c r="I36" s="45"/>
    </row>
    <row r="37" spans="1:16" s="3" customFormat="1" ht="17.25" customHeight="1">
      <c r="A37" s="30"/>
      <c r="B37" s="29"/>
      <c r="C37" s="31"/>
      <c r="D37" s="31"/>
      <c r="E37" s="95"/>
      <c r="F37" s="95"/>
      <c r="G37" s="95"/>
      <c r="H37" s="29"/>
      <c r="I37" s="29"/>
      <c r="P37" s="4"/>
    </row>
    <row r="38" spans="1:16" ht="102.75" customHeight="1">
      <c r="A38" s="30"/>
      <c r="B38" s="23"/>
      <c r="C38" s="26"/>
      <c r="D38" s="26"/>
      <c r="E38" s="91" t="s">
        <v>13</v>
      </c>
      <c r="F38" s="92"/>
      <c r="G38" s="92"/>
      <c r="H38" s="23"/>
      <c r="I38" s="40">
        <f>-(SUM(L21:L24,L26:L31)-(MAX(M21:M36)))/2</f>
        <v>0</v>
      </c>
      <c r="M38" s="1"/>
    </row>
    <row r="39" spans="1:16" ht="15.75" customHeight="1">
      <c r="A39" s="30"/>
      <c r="B39" s="23"/>
      <c r="C39" s="26"/>
      <c r="D39" s="26"/>
      <c r="E39" s="93"/>
      <c r="F39" s="93"/>
      <c r="G39" s="93"/>
      <c r="H39" s="23"/>
      <c r="I39" s="29"/>
    </row>
    <row r="40" spans="1:16" s="3" customFormat="1" ht="159.75" customHeight="1">
      <c r="A40" s="30"/>
      <c r="B40" s="29"/>
      <c r="C40" s="31"/>
      <c r="D40" s="31"/>
      <c r="E40" s="119" t="s">
        <v>14</v>
      </c>
      <c r="F40" s="119"/>
      <c r="G40" s="119"/>
      <c r="H40" s="29"/>
      <c r="I40" s="29"/>
    </row>
    <row r="41" spans="1:16" ht="42.75" customHeight="1">
      <c r="A41" s="30"/>
      <c r="B41" s="23"/>
      <c r="C41" s="26"/>
      <c r="D41" s="26"/>
      <c r="E41" s="32"/>
      <c r="F41" s="33"/>
      <c r="G41" s="34"/>
      <c r="H41" s="35" t="b">
        <v>0</v>
      </c>
      <c r="I41" s="123">
        <f>IF(O48&gt;0,-MIN(I21:I24,I26:I31)*0.1,0)</f>
        <v>0</v>
      </c>
      <c r="O41">
        <f>IF(H41=TRUE,1,0)</f>
        <v>0</v>
      </c>
    </row>
    <row r="42" spans="1:16" ht="35.1" customHeight="1">
      <c r="A42" s="30"/>
      <c r="B42" s="23"/>
      <c r="C42" s="26"/>
      <c r="D42" s="26"/>
      <c r="E42" s="32"/>
      <c r="F42" s="33"/>
      <c r="G42" s="34"/>
      <c r="H42" s="35" t="b">
        <v>0</v>
      </c>
      <c r="I42" s="123"/>
      <c r="O42">
        <f t="shared" ref="O42:O47" si="3">IF(H42=TRUE,1,0)</f>
        <v>0</v>
      </c>
    </row>
    <row r="43" spans="1:16" ht="35.1" customHeight="1">
      <c r="A43" s="30"/>
      <c r="B43" s="23"/>
      <c r="C43" s="26"/>
      <c r="D43" s="26"/>
      <c r="E43" s="32"/>
      <c r="F43" s="33"/>
      <c r="G43" s="34"/>
      <c r="H43" s="35" t="b">
        <v>0</v>
      </c>
      <c r="I43" s="123"/>
      <c r="O43">
        <f t="shared" si="3"/>
        <v>0</v>
      </c>
    </row>
    <row r="44" spans="1:16" ht="35.1" customHeight="1">
      <c r="A44" s="30"/>
      <c r="B44" s="23"/>
      <c r="C44" s="26"/>
      <c r="D44" s="26"/>
      <c r="E44" s="32"/>
      <c r="F44" s="33"/>
      <c r="G44" s="34"/>
      <c r="H44" s="35" t="b">
        <v>0</v>
      </c>
      <c r="I44" s="123"/>
      <c r="O44">
        <f t="shared" si="3"/>
        <v>0</v>
      </c>
    </row>
    <row r="45" spans="1:16" ht="35.1" customHeight="1">
      <c r="A45" s="30"/>
      <c r="B45" s="23"/>
      <c r="C45" s="26"/>
      <c r="D45" s="26"/>
      <c r="E45" s="32"/>
      <c r="F45" s="33"/>
      <c r="G45" s="34"/>
      <c r="H45" s="35" t="b">
        <v>0</v>
      </c>
      <c r="I45" s="123"/>
      <c r="O45">
        <f t="shared" si="3"/>
        <v>0</v>
      </c>
    </row>
    <row r="46" spans="1:16" ht="34.5" customHeight="1">
      <c r="A46" s="30"/>
      <c r="B46" s="23"/>
      <c r="C46" s="26"/>
      <c r="D46" s="26"/>
      <c r="E46" s="32"/>
      <c r="F46" s="33"/>
      <c r="G46" s="34"/>
      <c r="H46" s="35" t="b">
        <v>0</v>
      </c>
      <c r="I46" s="123"/>
      <c r="O46">
        <f t="shared" si="3"/>
        <v>0</v>
      </c>
    </row>
    <row r="47" spans="1:16" ht="88.5" customHeight="1">
      <c r="A47" s="26"/>
      <c r="B47" s="23"/>
      <c r="C47" s="26"/>
      <c r="D47" s="26"/>
      <c r="E47" s="36"/>
      <c r="F47" s="37"/>
      <c r="G47" s="38"/>
      <c r="H47" s="35" t="b">
        <v>0</v>
      </c>
      <c r="I47" s="123"/>
      <c r="O47">
        <f t="shared" si="3"/>
        <v>0</v>
      </c>
    </row>
    <row r="48" spans="1:16" ht="88.5" customHeight="1">
      <c r="A48" s="26"/>
      <c r="B48" s="23"/>
      <c r="C48" s="26"/>
      <c r="D48" s="26"/>
      <c r="E48" s="26"/>
      <c r="F48" s="26"/>
      <c r="G48" s="23"/>
      <c r="H48" s="23"/>
      <c r="I48" s="23"/>
      <c r="O48">
        <f>SUM(O41:O47)</f>
        <v>0</v>
      </c>
    </row>
    <row r="49" spans="1:9" ht="36">
      <c r="A49" s="26"/>
      <c r="B49" s="23"/>
      <c r="C49" s="26"/>
      <c r="D49" s="26"/>
      <c r="E49" s="109" t="s">
        <v>15</v>
      </c>
      <c r="F49" s="109"/>
      <c r="G49" s="109"/>
      <c r="H49" s="45"/>
      <c r="I49" s="66">
        <f>(I13+I34+I38+I41)</f>
        <v>0</v>
      </c>
    </row>
    <row r="50" spans="1:9" ht="36">
      <c r="A50" s="26"/>
      <c r="B50" s="23"/>
      <c r="C50" s="26"/>
      <c r="D50" s="26"/>
      <c r="E50" s="109" t="s">
        <v>16</v>
      </c>
      <c r="F50" s="109"/>
      <c r="G50" s="109"/>
      <c r="H50" s="45"/>
      <c r="I50" s="66">
        <f>I49*20/100</f>
        <v>0</v>
      </c>
    </row>
    <row r="51" spans="1:9" ht="12" customHeight="1">
      <c r="A51" s="26"/>
      <c r="B51" s="23"/>
      <c r="C51" s="26"/>
      <c r="D51" s="26"/>
      <c r="E51" s="46"/>
      <c r="F51" s="46"/>
      <c r="G51" s="43"/>
      <c r="H51" s="43"/>
      <c r="I51" s="43"/>
    </row>
    <row r="52" spans="1:9" ht="36">
      <c r="A52" s="39"/>
      <c r="B52" s="39"/>
      <c r="C52" s="39"/>
      <c r="D52" s="39"/>
      <c r="E52" s="109" t="s">
        <v>17</v>
      </c>
      <c r="F52" s="109"/>
      <c r="G52" s="109"/>
      <c r="H52" s="45"/>
      <c r="I52" s="66">
        <f>I49+I50</f>
        <v>0</v>
      </c>
    </row>
    <row r="53" spans="1:9" ht="93.75" customHeight="1">
      <c r="A53" s="39"/>
      <c r="B53" s="39"/>
      <c r="C53" s="39"/>
      <c r="D53" s="39"/>
      <c r="E53" s="50"/>
      <c r="F53" s="50"/>
      <c r="G53" s="50"/>
      <c r="H53" s="29"/>
      <c r="I53" s="51"/>
    </row>
    <row r="54" spans="1:9">
      <c r="A54"/>
    </row>
    <row r="55" spans="1:9" ht="80.25" customHeight="1">
      <c r="A55" s="52"/>
      <c r="B55" s="49"/>
      <c r="C55" s="49"/>
      <c r="D55" s="49"/>
      <c r="E55" s="49"/>
      <c r="F55" s="49"/>
      <c r="G55" s="49"/>
      <c r="H55" s="49"/>
      <c r="I55" s="49"/>
    </row>
    <row r="56" spans="1:9" ht="114.75" customHeight="1">
      <c r="A56" s="124" t="s">
        <v>18</v>
      </c>
      <c r="B56" s="125"/>
      <c r="C56" s="125"/>
      <c r="D56" s="125"/>
      <c r="E56" s="125"/>
      <c r="F56" s="125"/>
      <c r="G56" s="125"/>
      <c r="H56" s="125"/>
      <c r="I56" s="125"/>
    </row>
    <row r="57" spans="1:9" ht="33.75" customHeight="1">
      <c r="A57" s="117"/>
      <c r="B57" s="117"/>
      <c r="C57" s="117"/>
      <c r="D57" s="117"/>
      <c r="E57" s="117"/>
      <c r="F57" s="117"/>
      <c r="G57" s="117"/>
      <c r="H57" s="117"/>
      <c r="I57" s="118"/>
    </row>
    <row r="58" spans="1:9" ht="114.75" customHeight="1">
      <c r="A58" s="114" t="s">
        <v>19</v>
      </c>
      <c r="B58" s="115"/>
      <c r="C58" s="115"/>
      <c r="D58" s="115"/>
      <c r="E58" s="115"/>
      <c r="F58" s="115"/>
      <c r="G58" s="115"/>
      <c r="H58" s="115"/>
      <c r="I58" s="116"/>
    </row>
    <row r="59" spans="1:9" ht="39" customHeight="1">
      <c r="A59" s="73" t="s">
        <v>20</v>
      </c>
      <c r="B59" s="73"/>
      <c r="C59" s="73"/>
      <c r="D59" s="126" t="s">
        <v>21</v>
      </c>
      <c r="E59" s="126"/>
      <c r="F59" s="126"/>
      <c r="G59" s="126"/>
      <c r="H59" s="126"/>
      <c r="I59" s="126"/>
    </row>
    <row r="60" spans="1:9" ht="197.25" customHeight="1">
      <c r="A60" s="84"/>
      <c r="B60" s="84"/>
      <c r="C60" s="84"/>
      <c r="D60" s="88"/>
      <c r="E60" s="88"/>
      <c r="F60" s="88"/>
      <c r="G60" s="88"/>
      <c r="H60" s="88"/>
      <c r="I60" s="88"/>
    </row>
    <row r="61" spans="1:9" ht="45" customHeight="1">
      <c r="A61" s="73" t="s">
        <v>22</v>
      </c>
      <c r="B61" s="73"/>
      <c r="C61" s="73"/>
      <c r="D61" s="73" t="s">
        <v>23</v>
      </c>
      <c r="E61" s="73"/>
      <c r="F61" s="73"/>
      <c r="G61" s="73"/>
      <c r="H61" s="73"/>
      <c r="I61" s="73"/>
    </row>
    <row r="62" spans="1:9" ht="409.6" customHeight="1">
      <c r="A62" s="84"/>
      <c r="B62" s="84"/>
      <c r="C62" s="84"/>
      <c r="D62" s="69"/>
      <c r="E62" s="69"/>
      <c r="F62" s="69"/>
      <c r="G62" s="69"/>
      <c r="H62" s="69"/>
      <c r="I62" s="70"/>
    </row>
    <row r="63" spans="1:9" ht="51" customHeight="1">
      <c r="A63" s="73" t="s">
        <v>24</v>
      </c>
      <c r="B63" s="73"/>
      <c r="C63" s="73"/>
      <c r="D63" s="71"/>
      <c r="E63" s="71"/>
      <c r="F63" s="71"/>
      <c r="G63" s="71"/>
      <c r="H63" s="71"/>
      <c r="I63" s="72"/>
    </row>
    <row r="64" spans="1:9" ht="138.75" customHeight="1">
      <c r="A64" s="84"/>
      <c r="B64" s="84"/>
      <c r="C64" s="84"/>
      <c r="D64" s="71"/>
      <c r="E64" s="71"/>
      <c r="F64" s="71"/>
      <c r="G64" s="71"/>
      <c r="H64" s="71"/>
      <c r="I64" s="72"/>
    </row>
    <row r="65" spans="1:9" ht="42" customHeight="1">
      <c r="A65" s="73" t="s">
        <v>25</v>
      </c>
      <c r="B65" s="73"/>
      <c r="C65" s="73"/>
      <c r="D65" s="71"/>
      <c r="E65" s="71"/>
      <c r="F65" s="71"/>
      <c r="G65" s="71"/>
      <c r="H65" s="71"/>
      <c r="I65" s="72"/>
    </row>
    <row r="66" spans="1:9" ht="166.5" customHeight="1">
      <c r="A66" s="85"/>
      <c r="B66" s="86"/>
      <c r="C66" s="87"/>
      <c r="D66" s="71"/>
      <c r="E66" s="71"/>
      <c r="F66" s="71"/>
      <c r="G66" s="71"/>
      <c r="H66" s="71"/>
      <c r="I66" s="72"/>
    </row>
    <row r="67" spans="1:9" ht="40.5" customHeight="1">
      <c r="A67" s="73" t="s">
        <v>26</v>
      </c>
      <c r="B67" s="73"/>
      <c r="C67" s="73"/>
      <c r="D67" s="71"/>
      <c r="E67" s="71"/>
      <c r="F67" s="71"/>
      <c r="G67" s="71"/>
      <c r="H67" s="71"/>
      <c r="I67" s="72"/>
    </row>
    <row r="68" spans="1:9" ht="181.5" customHeight="1">
      <c r="A68" s="74"/>
      <c r="B68" s="74"/>
      <c r="C68" s="74"/>
      <c r="D68" s="71"/>
      <c r="E68" s="71"/>
      <c r="F68" s="71"/>
      <c r="G68" s="71"/>
      <c r="H68" s="71"/>
      <c r="I68" s="72"/>
    </row>
    <row r="69" spans="1:9" ht="45" customHeight="1">
      <c r="A69" s="73" t="s">
        <v>27</v>
      </c>
      <c r="B69" s="73"/>
      <c r="C69" s="73"/>
      <c r="D69" s="71"/>
      <c r="E69" s="71"/>
      <c r="F69" s="71"/>
      <c r="G69" s="71"/>
      <c r="H69" s="71"/>
      <c r="I69" s="72"/>
    </row>
    <row r="70" spans="1:9" ht="129" customHeight="1">
      <c r="A70" s="74"/>
      <c r="B70" s="74"/>
      <c r="C70" s="74"/>
      <c r="D70" s="71"/>
      <c r="E70" s="71"/>
      <c r="F70" s="71"/>
      <c r="G70" s="71"/>
      <c r="H70" s="71"/>
      <c r="I70" s="72"/>
    </row>
    <row r="71" spans="1:9" ht="97.5" customHeight="1">
      <c r="A71" s="75" t="s">
        <v>28</v>
      </c>
      <c r="B71" s="76"/>
      <c r="C71" s="76"/>
      <c r="D71" s="76"/>
      <c r="E71" s="76"/>
      <c r="F71" s="76"/>
      <c r="G71" s="76"/>
      <c r="H71" s="76"/>
      <c r="I71" s="77"/>
    </row>
    <row r="72" spans="1:9" ht="338.25" customHeight="1">
      <c r="A72" s="78" t="s">
        <v>29</v>
      </c>
      <c r="B72" s="79"/>
      <c r="C72" s="79"/>
      <c r="D72" s="79"/>
      <c r="E72" s="79"/>
      <c r="F72" s="79"/>
      <c r="G72" s="79"/>
      <c r="H72" s="79"/>
      <c r="I72" s="80"/>
    </row>
    <row r="73" spans="1:9" ht="42.75" customHeight="1">
      <c r="A73" s="81" t="s">
        <v>30</v>
      </c>
      <c r="B73" s="82"/>
      <c r="C73" s="82"/>
      <c r="D73" s="82"/>
      <c r="E73" s="82"/>
      <c r="F73" s="82"/>
      <c r="G73" s="82"/>
      <c r="H73" s="82"/>
      <c r="I73" s="83"/>
    </row>
    <row r="74" spans="1:9" ht="46.5" hidden="1" customHeight="1">
      <c r="A74" s="68" t="s">
        <v>31</v>
      </c>
      <c r="B74" s="68"/>
      <c r="C74" s="68"/>
      <c r="D74" s="68"/>
      <c r="E74" s="68"/>
      <c r="F74" s="68"/>
      <c r="G74" s="68"/>
      <c r="H74" s="68"/>
      <c r="I74" s="68"/>
    </row>
    <row r="75" spans="1:9" ht="15">
      <c r="A75" s="68"/>
      <c r="B75" s="68"/>
      <c r="C75" s="68"/>
      <c r="D75" s="68"/>
      <c r="E75" s="68"/>
      <c r="F75" s="68"/>
      <c r="G75" s="68"/>
      <c r="H75" s="68"/>
      <c r="I75" s="68"/>
    </row>
    <row r="76" spans="1:9" ht="15">
      <c r="A76" s="68"/>
      <c r="B76" s="68"/>
      <c r="C76" s="68"/>
      <c r="D76" s="68"/>
      <c r="E76" s="68"/>
      <c r="F76" s="68"/>
      <c r="G76" s="68"/>
      <c r="H76" s="68"/>
      <c r="I76" s="68"/>
    </row>
    <row r="77" spans="1:9" ht="15">
      <c r="A77" s="68"/>
      <c r="B77" s="68"/>
      <c r="C77" s="68"/>
      <c r="D77" s="68"/>
      <c r="E77" s="68"/>
      <c r="F77" s="68"/>
      <c r="G77" s="68"/>
      <c r="H77" s="68"/>
      <c r="I77" s="68"/>
    </row>
    <row r="78" spans="1:9" ht="15">
      <c r="A78" s="68"/>
      <c r="B78" s="68"/>
      <c r="C78" s="68"/>
      <c r="D78" s="68"/>
      <c r="E78" s="68"/>
      <c r="F78" s="68"/>
      <c r="G78" s="68"/>
      <c r="H78" s="68"/>
      <c r="I78" s="68"/>
    </row>
    <row r="79" spans="1:9" ht="145.5" customHeight="1">
      <c r="A79" s="68"/>
      <c r="B79" s="68"/>
      <c r="C79" s="68"/>
      <c r="D79" s="68"/>
      <c r="E79" s="68"/>
      <c r="F79" s="68"/>
      <c r="G79" s="68"/>
      <c r="H79" s="68"/>
      <c r="I79" s="68"/>
    </row>
    <row r="80" spans="1:9" ht="51" customHeight="1">
      <c r="A80" s="58"/>
      <c r="B80" s="58"/>
      <c r="C80" s="58"/>
      <c r="D80" s="58"/>
      <c r="E80" s="58"/>
      <c r="F80" s="58"/>
      <c r="G80" s="58"/>
      <c r="H80" s="58"/>
      <c r="I80" s="58"/>
    </row>
    <row r="81" spans="1:9" ht="108.75" customHeight="1">
      <c r="A81" s="120" t="s">
        <v>32</v>
      </c>
      <c r="B81" s="121"/>
      <c r="C81" s="121"/>
      <c r="D81" s="121"/>
      <c r="E81" s="121"/>
      <c r="F81" s="121"/>
      <c r="G81" s="121"/>
      <c r="H81" s="121"/>
      <c r="I81" s="122"/>
    </row>
    <row r="82" spans="1:9" ht="21.75" customHeight="1">
      <c r="A82" s="67"/>
      <c r="B82" s="67"/>
      <c r="C82" s="67"/>
      <c r="D82" s="67"/>
      <c r="E82" s="67"/>
      <c r="F82" s="67"/>
      <c r="G82" s="67"/>
      <c r="H82" s="67"/>
      <c r="I82" s="67"/>
    </row>
    <row r="83" spans="1:9" ht="36">
      <c r="A83" s="113" t="s">
        <v>33</v>
      </c>
      <c r="B83" s="113"/>
      <c r="C83" s="113"/>
      <c r="D83" s="113"/>
      <c r="E83" s="113"/>
      <c r="F83" s="113"/>
      <c r="G83" s="113"/>
      <c r="H83" s="113"/>
      <c r="I83" s="113"/>
    </row>
    <row r="84" spans="1:9">
      <c r="A84" s="54"/>
      <c r="B84" s="55"/>
      <c r="C84" s="54"/>
      <c r="D84" s="54"/>
      <c r="E84" s="54"/>
      <c r="F84" s="54"/>
      <c r="G84" s="54"/>
      <c r="H84" s="54"/>
      <c r="I84" s="56"/>
    </row>
    <row r="85" spans="1:9">
      <c r="A85"/>
    </row>
    <row r="86" spans="1:9">
      <c r="A86"/>
    </row>
    <row r="87" spans="1:9">
      <c r="A87"/>
    </row>
    <row r="88" spans="1:9">
      <c r="A88"/>
    </row>
    <row r="89" spans="1:9">
      <c r="A89"/>
    </row>
    <row r="90" spans="1:9">
      <c r="A90"/>
    </row>
    <row r="91" spans="1:9">
      <c r="A91"/>
    </row>
    <row r="92" spans="1:9">
      <c r="A92"/>
    </row>
    <row r="93" spans="1:9">
      <c r="A93"/>
    </row>
    <row r="94" spans="1:9">
      <c r="A94"/>
    </row>
    <row r="95" spans="1:9">
      <c r="A95"/>
    </row>
    <row r="96" spans="1:9">
      <c r="A96"/>
    </row>
    <row r="97" spans="2:9" customFormat="1">
      <c r="B97" s="10"/>
      <c r="G97" s="15"/>
      <c r="H97" s="15"/>
      <c r="I97" s="15"/>
    </row>
    <row r="98" spans="2:9" customFormat="1">
      <c r="B98" s="10"/>
      <c r="G98" s="15"/>
      <c r="H98" s="15"/>
      <c r="I98" s="15"/>
    </row>
    <row r="99" spans="2:9" customFormat="1">
      <c r="B99" s="10"/>
      <c r="G99" s="15"/>
      <c r="H99" s="15"/>
      <c r="I99" s="15"/>
    </row>
    <row r="100" spans="2:9" customFormat="1">
      <c r="B100" s="10"/>
      <c r="G100" s="15"/>
      <c r="H100" s="15"/>
      <c r="I100" s="15"/>
    </row>
    <row r="101" spans="2:9" customFormat="1">
      <c r="B101" s="10"/>
      <c r="G101" s="15"/>
      <c r="H101" s="15"/>
      <c r="I101" s="15"/>
    </row>
    <row r="102" spans="2:9" customFormat="1">
      <c r="B102" s="10"/>
      <c r="G102" s="15"/>
      <c r="H102" s="15"/>
      <c r="I102" s="15"/>
    </row>
    <row r="103" spans="2:9" customFormat="1">
      <c r="B103" s="10"/>
      <c r="G103" s="15"/>
      <c r="H103" s="15"/>
      <c r="I103" s="15"/>
    </row>
    <row r="104" spans="2:9" customFormat="1">
      <c r="B104" s="10"/>
      <c r="G104" s="15"/>
      <c r="H104" s="15"/>
      <c r="I104" s="15"/>
    </row>
    <row r="105" spans="2:9" customFormat="1">
      <c r="B105" s="10"/>
      <c r="G105" s="15"/>
      <c r="H105" s="15"/>
      <c r="I105" s="15"/>
    </row>
    <row r="106" spans="2:9" customFormat="1">
      <c r="B106" s="10"/>
      <c r="G106" s="15"/>
      <c r="H106" s="15"/>
      <c r="I106" s="15"/>
    </row>
    <row r="107" spans="2:9" customFormat="1">
      <c r="B107" s="10"/>
      <c r="G107" s="15"/>
      <c r="H107" s="15"/>
      <c r="I107" s="15"/>
    </row>
    <row r="108" spans="2:9" customFormat="1">
      <c r="B108" s="10"/>
      <c r="G108" s="15"/>
      <c r="H108" s="15"/>
      <c r="I108" s="15"/>
    </row>
    <row r="109" spans="2:9" customFormat="1">
      <c r="B109" s="10"/>
      <c r="G109" s="15"/>
      <c r="H109" s="15"/>
      <c r="I109" s="15"/>
    </row>
    <row r="110" spans="2:9" customFormat="1">
      <c r="B110" s="10"/>
      <c r="G110" s="15"/>
      <c r="H110" s="15"/>
      <c r="I110" s="15"/>
    </row>
    <row r="111" spans="2:9" customFormat="1">
      <c r="B111" s="10"/>
      <c r="G111" s="15"/>
      <c r="H111" s="15"/>
      <c r="I111" s="15"/>
    </row>
    <row r="112" spans="2:9" customFormat="1">
      <c r="B112" s="10"/>
      <c r="G112" s="15"/>
      <c r="H112" s="15"/>
      <c r="I112" s="15"/>
    </row>
    <row r="113" spans="2:9" customFormat="1">
      <c r="B113" s="10"/>
      <c r="G113" s="15"/>
      <c r="H113" s="15"/>
      <c r="I113" s="15"/>
    </row>
    <row r="114" spans="2:9" customFormat="1">
      <c r="B114" s="10"/>
      <c r="G114" s="15"/>
      <c r="H114" s="15"/>
      <c r="I114" s="15"/>
    </row>
    <row r="115" spans="2:9" customFormat="1">
      <c r="B115" s="10"/>
      <c r="G115" s="15"/>
      <c r="H115" s="15"/>
      <c r="I115" s="15"/>
    </row>
    <row r="116" spans="2:9" customFormat="1">
      <c r="B116" s="10"/>
      <c r="G116" s="15"/>
      <c r="H116" s="15"/>
      <c r="I116" s="15"/>
    </row>
    <row r="117" spans="2:9" customFormat="1">
      <c r="B117" s="10"/>
      <c r="G117" s="15"/>
      <c r="H117" s="15"/>
      <c r="I117" s="15"/>
    </row>
    <row r="118" spans="2:9" customFormat="1">
      <c r="B118" s="10"/>
      <c r="G118" s="15"/>
      <c r="H118" s="15"/>
      <c r="I118" s="15"/>
    </row>
    <row r="119" spans="2:9" customFormat="1">
      <c r="B119" s="10"/>
      <c r="G119" s="15"/>
      <c r="H119" s="15"/>
      <c r="I119" s="15"/>
    </row>
    <row r="120" spans="2:9" customFormat="1">
      <c r="B120" s="10"/>
      <c r="G120" s="15"/>
      <c r="H120" s="15"/>
      <c r="I120" s="15"/>
    </row>
    <row r="121" spans="2:9" customFormat="1">
      <c r="B121" s="10"/>
      <c r="G121" s="15"/>
      <c r="H121" s="15"/>
      <c r="I121" s="15"/>
    </row>
    <row r="122" spans="2:9" customFormat="1">
      <c r="B122" s="10"/>
      <c r="G122" s="15"/>
      <c r="H122" s="15"/>
      <c r="I122" s="15"/>
    </row>
    <row r="123" spans="2:9" customFormat="1">
      <c r="B123" s="10"/>
      <c r="G123" s="15"/>
      <c r="H123" s="15"/>
      <c r="I123" s="15"/>
    </row>
    <row r="124" spans="2:9" customFormat="1">
      <c r="B124" s="10"/>
      <c r="G124" s="15"/>
      <c r="H124" s="15"/>
      <c r="I124" s="15"/>
    </row>
    <row r="125" spans="2:9" customFormat="1">
      <c r="B125" s="10"/>
      <c r="G125" s="15"/>
      <c r="H125" s="15"/>
      <c r="I125" s="15"/>
    </row>
    <row r="126" spans="2:9" customFormat="1">
      <c r="B126" s="10"/>
      <c r="G126" s="15"/>
      <c r="H126" s="15"/>
      <c r="I126" s="15"/>
    </row>
    <row r="127" spans="2:9" customFormat="1">
      <c r="B127" s="10"/>
      <c r="G127" s="15"/>
      <c r="H127" s="15"/>
      <c r="I127" s="15"/>
    </row>
    <row r="128" spans="2:9" customFormat="1">
      <c r="B128" s="10"/>
      <c r="G128" s="15"/>
      <c r="H128" s="15"/>
      <c r="I128" s="15"/>
    </row>
    <row r="129" spans="2:9" customFormat="1">
      <c r="B129" s="10"/>
      <c r="G129" s="15"/>
      <c r="H129" s="15"/>
      <c r="I129" s="15"/>
    </row>
    <row r="130" spans="2:9" customFormat="1">
      <c r="B130" s="10"/>
      <c r="G130" s="15"/>
      <c r="H130" s="15"/>
      <c r="I130" s="15"/>
    </row>
    <row r="131" spans="2:9" customFormat="1">
      <c r="B131" s="10"/>
      <c r="G131" s="15"/>
      <c r="H131" s="15"/>
      <c r="I131" s="15"/>
    </row>
    <row r="132" spans="2:9" customFormat="1">
      <c r="B132" s="10"/>
      <c r="G132" s="15"/>
      <c r="H132" s="15"/>
      <c r="I132" s="15"/>
    </row>
    <row r="133" spans="2:9" customFormat="1">
      <c r="B133" s="10"/>
      <c r="G133" s="15"/>
      <c r="H133" s="15"/>
      <c r="I133" s="15"/>
    </row>
    <row r="134" spans="2:9" customFormat="1">
      <c r="B134" s="10"/>
      <c r="G134" s="15"/>
      <c r="H134" s="15"/>
      <c r="I134" s="15"/>
    </row>
    <row r="135" spans="2:9" customFormat="1">
      <c r="B135" s="10"/>
      <c r="G135" s="15"/>
      <c r="H135" s="15"/>
      <c r="I135" s="15"/>
    </row>
    <row r="136" spans="2:9" customFormat="1">
      <c r="B136" s="10"/>
      <c r="G136" s="15"/>
      <c r="H136" s="15"/>
      <c r="I136" s="15"/>
    </row>
    <row r="137" spans="2:9" customFormat="1">
      <c r="B137" s="10"/>
      <c r="G137" s="15"/>
      <c r="H137" s="15"/>
      <c r="I137" s="15"/>
    </row>
    <row r="138" spans="2:9" customFormat="1">
      <c r="B138" s="10"/>
      <c r="G138" s="15"/>
      <c r="H138" s="15"/>
      <c r="I138" s="15"/>
    </row>
    <row r="139" spans="2:9" customFormat="1">
      <c r="B139" s="10"/>
      <c r="G139" s="15"/>
      <c r="H139" s="15"/>
      <c r="I139" s="15"/>
    </row>
    <row r="140" spans="2:9" customFormat="1">
      <c r="B140" s="10"/>
      <c r="G140" s="15"/>
      <c r="H140" s="15"/>
      <c r="I140" s="15"/>
    </row>
    <row r="141" spans="2:9" customFormat="1">
      <c r="B141" s="10"/>
      <c r="G141" s="15"/>
      <c r="H141" s="15"/>
      <c r="I141" s="15"/>
    </row>
    <row r="142" spans="2:9" customFormat="1">
      <c r="B142" s="10"/>
      <c r="G142" s="15"/>
      <c r="H142" s="15"/>
      <c r="I142" s="15"/>
    </row>
    <row r="143" spans="2:9" customFormat="1">
      <c r="B143" s="10"/>
      <c r="G143" s="15"/>
      <c r="H143" s="15"/>
      <c r="I143" s="15"/>
    </row>
    <row r="144" spans="2:9" customFormat="1">
      <c r="B144" s="10"/>
      <c r="G144" s="15"/>
      <c r="H144" s="15"/>
      <c r="I144" s="15"/>
    </row>
    <row r="145" spans="2:9" customFormat="1">
      <c r="B145" s="10"/>
      <c r="G145" s="15"/>
      <c r="H145" s="15"/>
      <c r="I145" s="15"/>
    </row>
    <row r="146" spans="2:9" customFormat="1">
      <c r="B146" s="10"/>
      <c r="G146" s="15"/>
      <c r="H146" s="15"/>
      <c r="I146" s="15"/>
    </row>
    <row r="147" spans="2:9" customFormat="1">
      <c r="B147" s="10"/>
      <c r="G147" s="15"/>
      <c r="H147" s="15"/>
      <c r="I147" s="15"/>
    </row>
    <row r="148" spans="2:9" customFormat="1">
      <c r="B148" s="10"/>
      <c r="G148" s="15"/>
      <c r="H148" s="15"/>
      <c r="I148" s="15"/>
    </row>
    <row r="149" spans="2:9" customFormat="1">
      <c r="B149" s="10"/>
      <c r="G149" s="15"/>
      <c r="H149" s="15"/>
      <c r="I149" s="15"/>
    </row>
    <row r="150" spans="2:9" customFormat="1">
      <c r="B150" s="10"/>
      <c r="G150" s="15"/>
      <c r="H150" s="15"/>
      <c r="I150" s="15"/>
    </row>
    <row r="151" spans="2:9" customFormat="1">
      <c r="B151" s="10"/>
      <c r="G151" s="15"/>
      <c r="H151" s="15"/>
      <c r="I151" s="15"/>
    </row>
    <row r="152" spans="2:9" customFormat="1">
      <c r="B152" s="10"/>
      <c r="G152" s="15"/>
      <c r="H152" s="15"/>
      <c r="I152" s="15"/>
    </row>
    <row r="153" spans="2:9" customFormat="1">
      <c r="B153" s="10"/>
      <c r="G153" s="15"/>
      <c r="H153" s="15"/>
      <c r="I153" s="15"/>
    </row>
    <row r="154" spans="2:9" customFormat="1">
      <c r="B154" s="10"/>
      <c r="G154" s="15"/>
      <c r="H154" s="15"/>
      <c r="I154" s="15"/>
    </row>
    <row r="155" spans="2:9" customFormat="1">
      <c r="B155" s="10"/>
      <c r="G155" s="15"/>
      <c r="H155" s="15"/>
      <c r="I155" s="15"/>
    </row>
    <row r="156" spans="2:9" customFormat="1">
      <c r="B156" s="10"/>
      <c r="G156" s="15"/>
      <c r="H156" s="15"/>
      <c r="I156" s="15"/>
    </row>
    <row r="157" spans="2:9" customFormat="1">
      <c r="B157" s="10"/>
      <c r="G157" s="15"/>
      <c r="H157" s="15"/>
      <c r="I157" s="15"/>
    </row>
    <row r="158" spans="2:9" customFormat="1">
      <c r="B158" s="10"/>
      <c r="G158" s="15"/>
      <c r="H158" s="15"/>
      <c r="I158" s="15"/>
    </row>
    <row r="159" spans="2:9" customFormat="1">
      <c r="B159" s="10"/>
      <c r="G159" s="15"/>
      <c r="H159" s="15"/>
      <c r="I159" s="15"/>
    </row>
    <row r="160" spans="2:9" customFormat="1">
      <c r="B160" s="10"/>
      <c r="G160" s="15"/>
      <c r="H160" s="15"/>
      <c r="I160" s="15"/>
    </row>
    <row r="161" spans="2:9" customFormat="1">
      <c r="B161" s="10"/>
      <c r="G161" s="15"/>
      <c r="H161" s="15"/>
      <c r="I161" s="15"/>
    </row>
    <row r="162" spans="2:9" customFormat="1">
      <c r="B162" s="10"/>
      <c r="G162" s="15"/>
      <c r="H162" s="15"/>
      <c r="I162" s="15"/>
    </row>
    <row r="163" spans="2:9" customFormat="1">
      <c r="B163" s="10"/>
      <c r="G163" s="15"/>
      <c r="H163" s="15"/>
      <c r="I163" s="15"/>
    </row>
    <row r="164" spans="2:9" customFormat="1">
      <c r="B164" s="10"/>
      <c r="G164" s="15"/>
      <c r="H164" s="15"/>
      <c r="I164" s="15"/>
    </row>
    <row r="165" spans="2:9" customFormat="1">
      <c r="B165" s="10"/>
      <c r="G165" s="15"/>
      <c r="H165" s="15"/>
      <c r="I165" s="15"/>
    </row>
    <row r="166" spans="2:9" customFormat="1">
      <c r="B166" s="10"/>
      <c r="G166" s="15"/>
      <c r="H166" s="15"/>
      <c r="I166" s="15"/>
    </row>
    <row r="167" spans="2:9" customFormat="1">
      <c r="B167" s="10"/>
      <c r="G167" s="15"/>
      <c r="H167" s="15"/>
      <c r="I167" s="15"/>
    </row>
    <row r="168" spans="2:9" customFormat="1">
      <c r="B168" s="10"/>
      <c r="G168" s="15"/>
      <c r="H168" s="15"/>
      <c r="I168" s="15"/>
    </row>
    <row r="169" spans="2:9" customFormat="1">
      <c r="B169" s="10"/>
      <c r="G169" s="15"/>
      <c r="H169" s="15"/>
      <c r="I169" s="15"/>
    </row>
    <row r="170" spans="2:9" customFormat="1">
      <c r="B170" s="10"/>
      <c r="G170" s="15"/>
      <c r="H170" s="15"/>
      <c r="I170" s="15"/>
    </row>
    <row r="171" spans="2:9" customFormat="1">
      <c r="B171" s="10"/>
      <c r="G171" s="15"/>
      <c r="H171" s="15"/>
      <c r="I171" s="15"/>
    </row>
    <row r="172" spans="2:9" customFormat="1">
      <c r="B172" s="10"/>
      <c r="G172" s="15"/>
      <c r="H172" s="15"/>
      <c r="I172" s="15"/>
    </row>
    <row r="173" spans="2:9" customFormat="1">
      <c r="B173" s="10"/>
      <c r="G173" s="15"/>
      <c r="H173" s="15"/>
      <c r="I173" s="15"/>
    </row>
    <row r="174" spans="2:9" customFormat="1">
      <c r="B174" s="10"/>
      <c r="G174" s="15"/>
      <c r="H174" s="15"/>
      <c r="I174" s="15"/>
    </row>
    <row r="175" spans="2:9" customFormat="1">
      <c r="B175" s="10"/>
      <c r="G175" s="15"/>
      <c r="H175" s="15"/>
      <c r="I175" s="15"/>
    </row>
    <row r="176" spans="2:9" customFormat="1">
      <c r="B176" s="10"/>
      <c r="G176" s="15"/>
      <c r="H176" s="15"/>
      <c r="I176" s="15"/>
    </row>
    <row r="177" spans="2:9" customFormat="1">
      <c r="B177" s="10"/>
      <c r="G177" s="15"/>
      <c r="H177" s="15"/>
      <c r="I177" s="15"/>
    </row>
    <row r="178" spans="2:9" customFormat="1">
      <c r="B178" s="10"/>
      <c r="G178" s="15"/>
      <c r="H178" s="15"/>
      <c r="I178" s="15"/>
    </row>
    <row r="179" spans="2:9" customFormat="1">
      <c r="B179" s="10"/>
      <c r="G179" s="15"/>
      <c r="H179" s="15"/>
      <c r="I179" s="15"/>
    </row>
    <row r="180" spans="2:9" customFormat="1">
      <c r="B180" s="10"/>
      <c r="G180" s="15"/>
      <c r="H180" s="15"/>
      <c r="I180" s="15"/>
    </row>
    <row r="181" spans="2:9" customFormat="1">
      <c r="B181" s="10"/>
      <c r="G181" s="15"/>
      <c r="H181" s="15"/>
      <c r="I181" s="15"/>
    </row>
    <row r="182" spans="2:9" customFormat="1">
      <c r="B182" s="10"/>
      <c r="G182" s="15"/>
      <c r="H182" s="15"/>
      <c r="I182" s="15"/>
    </row>
    <row r="183" spans="2:9" customFormat="1">
      <c r="B183" s="10"/>
      <c r="G183" s="15"/>
      <c r="H183" s="15"/>
      <c r="I183" s="15"/>
    </row>
    <row r="184" spans="2:9" customFormat="1">
      <c r="B184" s="10"/>
      <c r="G184" s="15"/>
      <c r="H184" s="15"/>
      <c r="I184" s="15"/>
    </row>
    <row r="185" spans="2:9" customFormat="1">
      <c r="B185" s="10"/>
      <c r="G185" s="15"/>
      <c r="H185" s="15"/>
      <c r="I185" s="15"/>
    </row>
    <row r="186" spans="2:9" customFormat="1">
      <c r="B186" s="10"/>
      <c r="G186" s="15"/>
      <c r="H186" s="15"/>
      <c r="I186" s="15"/>
    </row>
    <row r="187" spans="2:9" customFormat="1">
      <c r="B187" s="10"/>
      <c r="G187" s="15"/>
      <c r="H187" s="15"/>
      <c r="I187" s="15"/>
    </row>
    <row r="188" spans="2:9" customFormat="1">
      <c r="B188" s="10"/>
      <c r="G188" s="15"/>
      <c r="H188" s="15"/>
      <c r="I188" s="15"/>
    </row>
    <row r="189" spans="2:9" customFormat="1">
      <c r="B189" s="10"/>
      <c r="G189" s="15"/>
      <c r="H189" s="15"/>
      <c r="I189" s="15"/>
    </row>
    <row r="190" spans="2:9" customFormat="1">
      <c r="B190" s="10"/>
      <c r="G190" s="15"/>
      <c r="H190" s="15"/>
      <c r="I190" s="15"/>
    </row>
    <row r="191" spans="2:9" customFormat="1">
      <c r="B191" s="10"/>
      <c r="G191" s="15"/>
      <c r="H191" s="15"/>
      <c r="I191" s="15"/>
    </row>
    <row r="192" spans="2:9" customFormat="1">
      <c r="B192" s="10"/>
      <c r="G192" s="15"/>
      <c r="H192" s="15"/>
      <c r="I192" s="15"/>
    </row>
    <row r="193" spans="2:9" customFormat="1">
      <c r="B193" s="10"/>
      <c r="G193" s="15"/>
      <c r="H193" s="15"/>
      <c r="I193" s="15"/>
    </row>
    <row r="194" spans="2:9" customFormat="1">
      <c r="B194" s="10"/>
      <c r="G194" s="15"/>
      <c r="H194" s="15"/>
      <c r="I194" s="15"/>
    </row>
    <row r="195" spans="2:9" customFormat="1">
      <c r="B195" s="10"/>
      <c r="G195" s="15"/>
      <c r="H195" s="15"/>
      <c r="I195" s="15"/>
    </row>
    <row r="196" spans="2:9" customFormat="1">
      <c r="B196" s="10"/>
      <c r="G196" s="15"/>
      <c r="H196" s="15"/>
      <c r="I196" s="15"/>
    </row>
    <row r="197" spans="2:9" customFormat="1">
      <c r="B197" s="10"/>
      <c r="G197" s="15"/>
      <c r="H197" s="15"/>
      <c r="I197" s="15"/>
    </row>
    <row r="198" spans="2:9" customFormat="1">
      <c r="B198" s="10"/>
      <c r="G198" s="15"/>
      <c r="H198" s="15"/>
      <c r="I198" s="15"/>
    </row>
    <row r="199" spans="2:9" customFormat="1">
      <c r="B199" s="10"/>
      <c r="G199" s="15"/>
      <c r="H199" s="15"/>
      <c r="I199" s="15"/>
    </row>
    <row r="200" spans="2:9" customFormat="1">
      <c r="B200" s="10"/>
      <c r="G200" s="15"/>
      <c r="H200" s="15"/>
      <c r="I200" s="15"/>
    </row>
    <row r="201" spans="2:9" customFormat="1">
      <c r="B201" s="10"/>
      <c r="G201" s="15"/>
      <c r="H201" s="15"/>
      <c r="I201" s="15"/>
    </row>
    <row r="202" spans="2:9" customFormat="1">
      <c r="B202" s="10"/>
      <c r="G202" s="15"/>
      <c r="H202" s="15"/>
      <c r="I202" s="15"/>
    </row>
    <row r="203" spans="2:9" customFormat="1">
      <c r="B203" s="10"/>
      <c r="G203" s="15"/>
      <c r="H203" s="15"/>
      <c r="I203" s="15"/>
    </row>
    <row r="204" spans="2:9" customFormat="1">
      <c r="B204" s="10"/>
      <c r="G204" s="15"/>
      <c r="H204" s="15"/>
      <c r="I204" s="15"/>
    </row>
    <row r="205" spans="2:9" customFormat="1">
      <c r="B205" s="10"/>
      <c r="G205" s="15"/>
      <c r="H205" s="15"/>
      <c r="I205" s="15"/>
    </row>
    <row r="206" spans="2:9" customFormat="1">
      <c r="B206" s="10"/>
      <c r="G206" s="15"/>
      <c r="H206" s="15"/>
      <c r="I206" s="15"/>
    </row>
    <row r="207" spans="2:9" customFormat="1">
      <c r="B207" s="10"/>
      <c r="G207" s="15"/>
      <c r="H207" s="15"/>
      <c r="I207" s="15"/>
    </row>
    <row r="208" spans="2:9" customFormat="1">
      <c r="B208" s="10"/>
      <c r="G208" s="15"/>
      <c r="H208" s="15"/>
      <c r="I208" s="15"/>
    </row>
    <row r="209" spans="2:9" customFormat="1">
      <c r="B209" s="10"/>
      <c r="G209" s="15"/>
      <c r="H209" s="15"/>
      <c r="I209" s="15"/>
    </row>
    <row r="210" spans="2:9" customFormat="1">
      <c r="B210" s="10"/>
      <c r="G210" s="15"/>
      <c r="H210" s="15"/>
      <c r="I210" s="15"/>
    </row>
    <row r="211" spans="2:9" customFormat="1">
      <c r="B211" s="10"/>
      <c r="G211" s="15"/>
      <c r="H211" s="15"/>
      <c r="I211" s="15"/>
    </row>
    <row r="212" spans="2:9" customFormat="1">
      <c r="B212" s="10"/>
      <c r="G212" s="15"/>
      <c r="H212" s="15"/>
      <c r="I212" s="15"/>
    </row>
    <row r="213" spans="2:9" customFormat="1">
      <c r="B213" s="10"/>
      <c r="G213" s="15"/>
      <c r="H213" s="15"/>
      <c r="I213" s="15"/>
    </row>
    <row r="214" spans="2:9" customFormat="1">
      <c r="B214" s="10"/>
      <c r="G214" s="15"/>
      <c r="H214" s="15"/>
      <c r="I214" s="15"/>
    </row>
    <row r="215" spans="2:9" customFormat="1">
      <c r="B215" s="10"/>
      <c r="G215" s="15"/>
      <c r="H215" s="15"/>
      <c r="I215" s="15"/>
    </row>
    <row r="216" spans="2:9" customFormat="1">
      <c r="B216" s="10"/>
      <c r="G216" s="15"/>
      <c r="H216" s="15"/>
      <c r="I216" s="15"/>
    </row>
    <row r="217" spans="2:9" customFormat="1">
      <c r="B217" s="10"/>
      <c r="G217" s="15"/>
      <c r="H217" s="15"/>
      <c r="I217" s="15"/>
    </row>
    <row r="218" spans="2:9" customFormat="1">
      <c r="B218" s="10"/>
      <c r="G218" s="15"/>
      <c r="H218" s="15"/>
      <c r="I218" s="15"/>
    </row>
    <row r="219" spans="2:9" customFormat="1">
      <c r="B219" s="10"/>
      <c r="G219" s="15"/>
      <c r="H219" s="15"/>
      <c r="I219" s="15"/>
    </row>
    <row r="220" spans="2:9" customFormat="1">
      <c r="B220" s="10"/>
      <c r="G220" s="15"/>
      <c r="H220" s="15"/>
      <c r="I220" s="15"/>
    </row>
    <row r="221" spans="2:9" customFormat="1">
      <c r="B221" s="10"/>
      <c r="G221" s="15"/>
      <c r="H221" s="15"/>
      <c r="I221" s="15"/>
    </row>
    <row r="222" spans="2:9" customFormat="1">
      <c r="B222" s="10"/>
      <c r="G222" s="15"/>
      <c r="H222" s="15"/>
      <c r="I222" s="15"/>
    </row>
    <row r="223" spans="2:9" customFormat="1">
      <c r="B223" s="10"/>
      <c r="G223" s="15"/>
      <c r="H223" s="15"/>
      <c r="I223" s="15"/>
    </row>
    <row r="224" spans="2:9" customFormat="1">
      <c r="B224" s="10"/>
      <c r="G224" s="15"/>
      <c r="H224" s="15"/>
      <c r="I224" s="15"/>
    </row>
    <row r="225" spans="2:9" customFormat="1">
      <c r="B225" s="10"/>
      <c r="G225" s="15"/>
      <c r="H225" s="15"/>
      <c r="I225" s="15"/>
    </row>
    <row r="226" spans="2:9" customFormat="1">
      <c r="B226" s="10"/>
      <c r="G226" s="15"/>
      <c r="H226" s="15"/>
      <c r="I226" s="15"/>
    </row>
    <row r="227" spans="2:9" customFormat="1">
      <c r="B227" s="10"/>
      <c r="G227" s="15"/>
      <c r="H227" s="15"/>
      <c r="I227" s="15"/>
    </row>
    <row r="228" spans="2:9" customFormat="1">
      <c r="B228" s="10"/>
      <c r="G228" s="15"/>
      <c r="H228" s="15"/>
      <c r="I228" s="15"/>
    </row>
    <row r="229" spans="2:9" customFormat="1">
      <c r="B229" s="10"/>
      <c r="G229" s="15"/>
      <c r="H229" s="15"/>
      <c r="I229" s="15"/>
    </row>
    <row r="230" spans="2:9" customFormat="1">
      <c r="B230" s="10"/>
      <c r="G230" s="15"/>
      <c r="H230" s="15"/>
      <c r="I230" s="15"/>
    </row>
    <row r="231" spans="2:9" customFormat="1">
      <c r="B231" s="10"/>
      <c r="G231" s="15"/>
      <c r="H231" s="15"/>
      <c r="I231" s="15"/>
    </row>
    <row r="232" spans="2:9" customFormat="1">
      <c r="B232" s="10"/>
      <c r="G232" s="15"/>
      <c r="H232" s="15"/>
      <c r="I232" s="15"/>
    </row>
    <row r="233" spans="2:9" customFormat="1">
      <c r="B233" s="10"/>
      <c r="G233" s="15"/>
      <c r="H233" s="15"/>
      <c r="I233" s="15"/>
    </row>
    <row r="234" spans="2:9" customFormat="1">
      <c r="B234" s="10"/>
      <c r="G234" s="15"/>
      <c r="H234" s="15"/>
      <c r="I234" s="15"/>
    </row>
    <row r="235" spans="2:9" customFormat="1">
      <c r="B235" s="10"/>
      <c r="G235" s="15"/>
      <c r="H235" s="15"/>
      <c r="I235" s="15"/>
    </row>
    <row r="236" spans="2:9" customFormat="1">
      <c r="B236" s="10"/>
      <c r="G236" s="15"/>
      <c r="H236" s="15"/>
      <c r="I236" s="15"/>
    </row>
    <row r="237" spans="2:9" customFormat="1">
      <c r="B237" s="10"/>
      <c r="G237" s="15"/>
      <c r="H237" s="15"/>
      <c r="I237" s="15"/>
    </row>
    <row r="238" spans="2:9" customFormat="1">
      <c r="B238" s="10"/>
      <c r="G238" s="15"/>
      <c r="H238" s="15"/>
      <c r="I238" s="15"/>
    </row>
    <row r="239" spans="2:9" customFormat="1">
      <c r="B239" s="10"/>
      <c r="G239" s="15"/>
      <c r="H239" s="15"/>
      <c r="I239" s="15"/>
    </row>
    <row r="240" spans="2:9" customFormat="1">
      <c r="B240" s="10"/>
      <c r="G240" s="15"/>
      <c r="H240" s="15"/>
      <c r="I240" s="15"/>
    </row>
    <row r="241" spans="2:9" customFormat="1">
      <c r="B241" s="10"/>
      <c r="G241" s="15"/>
      <c r="H241" s="15"/>
      <c r="I241" s="15"/>
    </row>
    <row r="242" spans="2:9" customFormat="1">
      <c r="B242" s="10"/>
      <c r="G242" s="15"/>
      <c r="H242" s="15"/>
      <c r="I242" s="15"/>
    </row>
    <row r="243" spans="2:9" customFormat="1">
      <c r="B243" s="10"/>
      <c r="G243" s="15"/>
      <c r="H243" s="15"/>
      <c r="I243" s="15"/>
    </row>
    <row r="244" spans="2:9" customFormat="1">
      <c r="B244" s="10"/>
      <c r="G244" s="15"/>
      <c r="H244" s="15"/>
      <c r="I244" s="15"/>
    </row>
    <row r="245" spans="2:9" customFormat="1">
      <c r="B245" s="10"/>
      <c r="G245" s="15"/>
      <c r="H245" s="15"/>
      <c r="I245" s="15"/>
    </row>
    <row r="246" spans="2:9" customFormat="1">
      <c r="B246" s="10"/>
      <c r="G246" s="15"/>
      <c r="H246" s="15"/>
      <c r="I246" s="15"/>
    </row>
    <row r="247" spans="2:9" customFormat="1">
      <c r="B247" s="10"/>
      <c r="G247" s="15"/>
      <c r="H247" s="15"/>
      <c r="I247" s="15"/>
    </row>
    <row r="248" spans="2:9" customFormat="1">
      <c r="B248" s="10"/>
      <c r="G248" s="15"/>
      <c r="H248" s="15"/>
      <c r="I248" s="15"/>
    </row>
    <row r="249" spans="2:9" customFormat="1">
      <c r="B249" s="10"/>
      <c r="G249" s="15"/>
      <c r="H249" s="15"/>
      <c r="I249" s="15"/>
    </row>
    <row r="250" spans="2:9" customFormat="1">
      <c r="B250" s="10"/>
      <c r="G250" s="15"/>
      <c r="H250" s="15"/>
      <c r="I250" s="15"/>
    </row>
    <row r="251" spans="2:9" customFormat="1">
      <c r="B251" s="10"/>
      <c r="G251" s="15"/>
      <c r="H251" s="15"/>
      <c r="I251" s="15"/>
    </row>
    <row r="252" spans="2:9" customFormat="1">
      <c r="B252" s="10"/>
      <c r="G252" s="15"/>
      <c r="H252" s="15"/>
      <c r="I252" s="15"/>
    </row>
    <row r="253" spans="2:9" customFormat="1">
      <c r="B253" s="10"/>
      <c r="G253" s="15"/>
      <c r="H253" s="15"/>
      <c r="I253" s="15"/>
    </row>
    <row r="254" spans="2:9" customFormat="1">
      <c r="B254" s="10"/>
      <c r="G254" s="15"/>
      <c r="H254" s="15"/>
      <c r="I254" s="15"/>
    </row>
    <row r="255" spans="2:9" customFormat="1">
      <c r="B255" s="10"/>
      <c r="G255" s="15"/>
      <c r="H255" s="15"/>
      <c r="I255" s="15"/>
    </row>
    <row r="256" spans="2:9" customFormat="1">
      <c r="B256" s="10"/>
      <c r="G256" s="15"/>
      <c r="H256" s="15"/>
      <c r="I256" s="15"/>
    </row>
    <row r="257" spans="2:9" customFormat="1">
      <c r="B257" s="10"/>
      <c r="G257" s="15"/>
      <c r="H257" s="15"/>
      <c r="I257" s="15"/>
    </row>
    <row r="258" spans="2:9" customFormat="1">
      <c r="B258" s="10"/>
      <c r="G258" s="15"/>
      <c r="H258" s="15"/>
      <c r="I258" s="15"/>
    </row>
    <row r="259" spans="2:9" customFormat="1">
      <c r="B259" s="10"/>
      <c r="G259" s="15"/>
      <c r="H259" s="15"/>
      <c r="I259" s="15"/>
    </row>
    <row r="260" spans="2:9" customFormat="1">
      <c r="B260" s="10"/>
      <c r="G260" s="15"/>
      <c r="H260" s="15"/>
      <c r="I260" s="15"/>
    </row>
    <row r="261" spans="2:9" customFormat="1">
      <c r="B261" s="10"/>
      <c r="G261" s="15"/>
      <c r="H261" s="15"/>
      <c r="I261" s="15"/>
    </row>
    <row r="262" spans="2:9" customFormat="1">
      <c r="B262" s="10"/>
      <c r="G262" s="15"/>
      <c r="H262" s="15"/>
      <c r="I262" s="15"/>
    </row>
    <row r="263" spans="2:9" customFormat="1">
      <c r="B263" s="10"/>
      <c r="G263" s="15"/>
      <c r="H263" s="15"/>
      <c r="I263" s="15"/>
    </row>
    <row r="264" spans="2:9" customFormat="1">
      <c r="B264" s="10"/>
      <c r="G264" s="15"/>
      <c r="H264" s="15"/>
      <c r="I264" s="15"/>
    </row>
    <row r="265" spans="2:9" customFormat="1">
      <c r="B265" s="10"/>
      <c r="G265" s="15"/>
      <c r="H265" s="15"/>
      <c r="I265" s="15"/>
    </row>
    <row r="266" spans="2:9" customFormat="1">
      <c r="B266" s="10"/>
      <c r="G266" s="15"/>
      <c r="H266" s="15"/>
      <c r="I266" s="15"/>
    </row>
    <row r="267" spans="2:9" customFormat="1">
      <c r="B267" s="10"/>
      <c r="G267" s="15"/>
      <c r="H267" s="15"/>
      <c r="I267" s="15"/>
    </row>
    <row r="268" spans="2:9" customFormat="1">
      <c r="B268" s="10"/>
      <c r="G268" s="15"/>
      <c r="H268" s="15"/>
      <c r="I268" s="15"/>
    </row>
    <row r="269" spans="2:9" customFormat="1">
      <c r="B269" s="10"/>
      <c r="G269" s="15"/>
      <c r="H269" s="15"/>
      <c r="I269" s="15"/>
    </row>
    <row r="270" spans="2:9" customFormat="1">
      <c r="B270" s="10"/>
      <c r="G270" s="15"/>
      <c r="H270" s="15"/>
      <c r="I270" s="15"/>
    </row>
    <row r="271" spans="2:9" customFormat="1">
      <c r="B271" s="10"/>
      <c r="G271" s="15"/>
      <c r="H271" s="15"/>
      <c r="I271" s="15"/>
    </row>
    <row r="272" spans="2:9" customFormat="1">
      <c r="B272" s="10"/>
      <c r="G272" s="15"/>
      <c r="H272" s="15"/>
      <c r="I272" s="15"/>
    </row>
    <row r="273" spans="2:9" customFormat="1">
      <c r="B273" s="10"/>
      <c r="G273" s="15"/>
      <c r="H273" s="15"/>
      <c r="I273" s="15"/>
    </row>
    <row r="274" spans="2:9" customFormat="1">
      <c r="B274" s="10"/>
      <c r="G274" s="15"/>
      <c r="H274" s="15"/>
      <c r="I274" s="15"/>
    </row>
    <row r="275" spans="2:9" customFormat="1">
      <c r="B275" s="10"/>
      <c r="G275" s="15"/>
      <c r="H275" s="15"/>
      <c r="I275" s="15"/>
    </row>
    <row r="276" spans="2:9" customFormat="1">
      <c r="B276" s="10"/>
      <c r="G276" s="15"/>
      <c r="H276" s="15"/>
      <c r="I276" s="15"/>
    </row>
    <row r="277" spans="2:9" customFormat="1">
      <c r="B277" s="10"/>
      <c r="G277" s="15"/>
      <c r="H277" s="15"/>
      <c r="I277" s="15"/>
    </row>
    <row r="278" spans="2:9" customFormat="1">
      <c r="B278" s="10"/>
      <c r="G278" s="15"/>
      <c r="H278" s="15"/>
      <c r="I278" s="15"/>
    </row>
    <row r="279" spans="2:9" customFormat="1">
      <c r="B279" s="10"/>
      <c r="G279" s="15"/>
      <c r="H279" s="15"/>
      <c r="I279" s="15"/>
    </row>
    <row r="280" spans="2:9" customFormat="1">
      <c r="B280" s="10"/>
      <c r="G280" s="15"/>
      <c r="H280" s="15"/>
      <c r="I280" s="15"/>
    </row>
    <row r="281" spans="2:9" customFormat="1">
      <c r="B281" s="10"/>
      <c r="G281" s="15"/>
      <c r="H281" s="15"/>
      <c r="I281" s="15"/>
    </row>
    <row r="282" spans="2:9" customFormat="1">
      <c r="B282" s="10"/>
      <c r="G282" s="15"/>
      <c r="H282" s="15"/>
      <c r="I282" s="15"/>
    </row>
    <row r="283" spans="2:9" customFormat="1">
      <c r="B283" s="10"/>
      <c r="G283" s="15"/>
      <c r="H283" s="15"/>
      <c r="I283" s="15"/>
    </row>
    <row r="284" spans="2:9" customFormat="1">
      <c r="B284" s="10"/>
      <c r="G284" s="15"/>
      <c r="H284" s="15"/>
      <c r="I284" s="15"/>
    </row>
    <row r="285" spans="2:9" customFormat="1">
      <c r="B285" s="10"/>
      <c r="G285" s="15"/>
      <c r="H285" s="15"/>
      <c r="I285" s="15"/>
    </row>
    <row r="286" spans="2:9" customFormat="1">
      <c r="B286" s="10"/>
      <c r="G286" s="15"/>
      <c r="H286" s="15"/>
      <c r="I286" s="15"/>
    </row>
    <row r="287" spans="2:9" customFormat="1">
      <c r="B287" s="10"/>
      <c r="G287" s="15"/>
      <c r="H287" s="15"/>
      <c r="I287" s="15"/>
    </row>
    <row r="288" spans="2:9" customFormat="1">
      <c r="B288" s="10"/>
      <c r="G288" s="15"/>
      <c r="H288" s="15"/>
      <c r="I288" s="15"/>
    </row>
    <row r="289" spans="2:9" customFormat="1">
      <c r="B289" s="10"/>
      <c r="G289" s="15"/>
      <c r="H289" s="15"/>
      <c r="I289" s="15"/>
    </row>
    <row r="290" spans="2:9" customFormat="1">
      <c r="B290" s="10"/>
      <c r="G290" s="15"/>
      <c r="H290" s="15"/>
      <c r="I290" s="15"/>
    </row>
    <row r="291" spans="2:9" customFormat="1">
      <c r="B291" s="10"/>
      <c r="G291" s="15"/>
      <c r="H291" s="15"/>
      <c r="I291" s="15"/>
    </row>
    <row r="292" spans="2:9" customFormat="1">
      <c r="B292" s="10"/>
      <c r="G292" s="15"/>
      <c r="H292" s="15"/>
      <c r="I292" s="15"/>
    </row>
    <row r="293" spans="2:9" customFormat="1">
      <c r="B293" s="10"/>
      <c r="G293" s="15"/>
      <c r="H293" s="15"/>
      <c r="I293" s="15"/>
    </row>
    <row r="294" spans="2:9" customFormat="1">
      <c r="B294" s="10"/>
      <c r="G294" s="15"/>
      <c r="H294" s="15"/>
      <c r="I294" s="15"/>
    </row>
    <row r="295" spans="2:9" customFormat="1">
      <c r="B295" s="10"/>
      <c r="G295" s="15"/>
      <c r="H295" s="15"/>
      <c r="I295" s="15"/>
    </row>
    <row r="296" spans="2:9" customFormat="1">
      <c r="B296" s="10"/>
      <c r="G296" s="15"/>
      <c r="H296" s="15"/>
      <c r="I296" s="15"/>
    </row>
    <row r="297" spans="2:9" customFormat="1">
      <c r="B297" s="10"/>
      <c r="G297" s="15"/>
      <c r="H297" s="15"/>
      <c r="I297" s="15"/>
    </row>
    <row r="298" spans="2:9" customFormat="1">
      <c r="B298" s="10"/>
      <c r="G298" s="15"/>
      <c r="H298" s="15"/>
      <c r="I298" s="15"/>
    </row>
    <row r="299" spans="2:9" customFormat="1">
      <c r="B299" s="10"/>
      <c r="G299" s="15"/>
      <c r="H299" s="15"/>
      <c r="I299" s="15"/>
    </row>
    <row r="300" spans="2:9" customFormat="1">
      <c r="B300" s="10"/>
      <c r="G300" s="15"/>
      <c r="H300" s="15"/>
      <c r="I300" s="15"/>
    </row>
    <row r="301" spans="2:9" customFormat="1">
      <c r="B301" s="10"/>
      <c r="G301" s="15"/>
      <c r="H301" s="15"/>
      <c r="I301" s="15"/>
    </row>
    <row r="302" spans="2:9" customFormat="1">
      <c r="B302" s="10"/>
      <c r="G302" s="15"/>
      <c r="H302" s="15"/>
      <c r="I302" s="15"/>
    </row>
    <row r="303" spans="2:9" customFormat="1">
      <c r="B303" s="10"/>
      <c r="G303" s="15"/>
      <c r="H303" s="15"/>
      <c r="I303" s="15"/>
    </row>
    <row r="304" spans="2:9" customFormat="1">
      <c r="B304" s="10"/>
      <c r="G304" s="15"/>
      <c r="H304" s="15"/>
      <c r="I304" s="15"/>
    </row>
    <row r="305" spans="2:9" customFormat="1">
      <c r="B305" s="10"/>
      <c r="G305" s="15"/>
      <c r="H305" s="15"/>
      <c r="I305" s="15"/>
    </row>
    <row r="306" spans="2:9" customFormat="1">
      <c r="B306" s="10"/>
      <c r="G306" s="15"/>
      <c r="H306" s="15"/>
      <c r="I306" s="15"/>
    </row>
    <row r="307" spans="2:9" customFormat="1">
      <c r="B307" s="10"/>
      <c r="G307" s="15"/>
      <c r="H307" s="15"/>
      <c r="I307" s="15"/>
    </row>
    <row r="308" spans="2:9" customFormat="1">
      <c r="B308" s="10"/>
      <c r="G308" s="15"/>
      <c r="H308" s="15"/>
      <c r="I308" s="15"/>
    </row>
    <row r="309" spans="2:9" customFormat="1">
      <c r="B309" s="10"/>
      <c r="G309" s="15"/>
      <c r="H309" s="15"/>
      <c r="I309" s="15"/>
    </row>
    <row r="310" spans="2:9" customFormat="1">
      <c r="B310" s="10"/>
      <c r="G310" s="15"/>
      <c r="H310" s="15"/>
      <c r="I310" s="15"/>
    </row>
    <row r="311" spans="2:9" customFormat="1">
      <c r="B311" s="10"/>
      <c r="G311" s="15"/>
      <c r="H311" s="15"/>
      <c r="I311" s="15"/>
    </row>
    <row r="312" spans="2:9" customFormat="1">
      <c r="B312" s="10"/>
      <c r="G312" s="15"/>
      <c r="H312" s="15"/>
      <c r="I312" s="15"/>
    </row>
    <row r="313" spans="2:9" customFormat="1">
      <c r="B313" s="10"/>
      <c r="G313" s="15"/>
      <c r="H313" s="15"/>
      <c r="I313" s="15"/>
    </row>
    <row r="314" spans="2:9" customFormat="1">
      <c r="B314" s="10"/>
      <c r="G314" s="15"/>
      <c r="H314" s="15"/>
      <c r="I314" s="15"/>
    </row>
    <row r="315" spans="2:9" customFormat="1">
      <c r="B315" s="10"/>
      <c r="G315" s="15"/>
      <c r="H315" s="15"/>
      <c r="I315" s="15"/>
    </row>
    <row r="316" spans="2:9" customFormat="1">
      <c r="B316" s="10"/>
      <c r="G316" s="15"/>
      <c r="H316" s="15"/>
      <c r="I316" s="15"/>
    </row>
    <row r="317" spans="2:9" customFormat="1">
      <c r="B317" s="10"/>
      <c r="G317" s="15"/>
      <c r="H317" s="15"/>
      <c r="I317" s="15"/>
    </row>
    <row r="318" spans="2:9" customFormat="1">
      <c r="B318" s="10"/>
      <c r="G318" s="15"/>
      <c r="H318" s="15"/>
      <c r="I318" s="15"/>
    </row>
    <row r="319" spans="2:9" customFormat="1">
      <c r="B319" s="10"/>
      <c r="G319" s="15"/>
      <c r="H319" s="15"/>
      <c r="I319" s="15"/>
    </row>
    <row r="320" spans="2:9" customFormat="1">
      <c r="B320" s="10"/>
      <c r="G320" s="15"/>
      <c r="H320" s="15"/>
      <c r="I320" s="15"/>
    </row>
    <row r="321" spans="2:9" customFormat="1">
      <c r="B321" s="10"/>
      <c r="G321" s="15"/>
      <c r="H321" s="15"/>
      <c r="I321" s="15"/>
    </row>
    <row r="322" spans="2:9" customFormat="1">
      <c r="B322" s="10"/>
      <c r="G322" s="15"/>
      <c r="H322" s="15"/>
      <c r="I322" s="15"/>
    </row>
    <row r="323" spans="2:9" customFormat="1">
      <c r="B323" s="10"/>
      <c r="G323" s="15"/>
      <c r="H323" s="15"/>
      <c r="I323" s="15"/>
    </row>
    <row r="324" spans="2:9" customFormat="1">
      <c r="B324" s="10"/>
      <c r="G324" s="15"/>
      <c r="H324" s="15"/>
      <c r="I324" s="15"/>
    </row>
    <row r="325" spans="2:9" customFormat="1">
      <c r="B325" s="10"/>
      <c r="G325" s="15"/>
      <c r="H325" s="15"/>
      <c r="I325" s="15"/>
    </row>
    <row r="326" spans="2:9" customFormat="1">
      <c r="B326" s="10"/>
      <c r="G326" s="15"/>
      <c r="H326" s="15"/>
      <c r="I326" s="15"/>
    </row>
    <row r="327" spans="2:9" customFormat="1">
      <c r="B327" s="10"/>
      <c r="G327" s="15"/>
      <c r="H327" s="15"/>
      <c r="I327" s="15"/>
    </row>
    <row r="328" spans="2:9" customFormat="1">
      <c r="B328" s="10"/>
      <c r="G328" s="15"/>
      <c r="H328" s="15"/>
      <c r="I328" s="15"/>
    </row>
    <row r="329" spans="2:9" customFormat="1">
      <c r="B329" s="10"/>
      <c r="G329" s="15"/>
      <c r="H329" s="15"/>
      <c r="I329" s="15"/>
    </row>
    <row r="330" spans="2:9" customFormat="1">
      <c r="B330" s="10"/>
      <c r="G330" s="15"/>
      <c r="H330" s="15"/>
      <c r="I330" s="15"/>
    </row>
    <row r="331" spans="2:9" customFormat="1">
      <c r="B331" s="10"/>
      <c r="G331" s="15"/>
      <c r="H331" s="15"/>
      <c r="I331" s="15"/>
    </row>
    <row r="332" spans="2:9" customFormat="1">
      <c r="B332" s="10"/>
      <c r="G332" s="15"/>
      <c r="H332" s="15"/>
      <c r="I332" s="15"/>
    </row>
    <row r="333" spans="2:9" customFormat="1">
      <c r="B333" s="10"/>
      <c r="G333" s="15"/>
      <c r="H333" s="15"/>
      <c r="I333" s="15"/>
    </row>
    <row r="334" spans="2:9" customFormat="1">
      <c r="B334" s="10"/>
      <c r="G334" s="15"/>
      <c r="H334" s="15"/>
      <c r="I334" s="15"/>
    </row>
    <row r="335" spans="2:9" customFormat="1">
      <c r="B335" s="10"/>
      <c r="G335" s="15"/>
      <c r="H335" s="15"/>
      <c r="I335" s="15"/>
    </row>
    <row r="336" spans="2:9" customFormat="1">
      <c r="B336" s="10"/>
      <c r="G336" s="15"/>
      <c r="H336" s="15"/>
      <c r="I336" s="15"/>
    </row>
    <row r="337" spans="2:9" customFormat="1">
      <c r="B337" s="10"/>
      <c r="G337" s="15"/>
      <c r="H337" s="15"/>
      <c r="I337" s="15"/>
    </row>
    <row r="338" spans="2:9" customFormat="1">
      <c r="B338" s="10"/>
      <c r="G338" s="15"/>
      <c r="H338" s="15"/>
      <c r="I338" s="15"/>
    </row>
    <row r="339" spans="2:9" customFormat="1">
      <c r="B339" s="10"/>
      <c r="G339" s="15"/>
      <c r="H339" s="15"/>
      <c r="I339" s="15"/>
    </row>
    <row r="340" spans="2:9" customFormat="1">
      <c r="B340" s="10"/>
      <c r="G340" s="15"/>
      <c r="H340" s="15"/>
      <c r="I340" s="15"/>
    </row>
    <row r="341" spans="2:9" customFormat="1">
      <c r="B341" s="10"/>
      <c r="G341" s="15"/>
      <c r="H341" s="15"/>
      <c r="I341" s="15"/>
    </row>
    <row r="342" spans="2:9" customFormat="1">
      <c r="B342" s="10"/>
      <c r="G342" s="15"/>
      <c r="H342" s="15"/>
      <c r="I342" s="15"/>
    </row>
    <row r="343" spans="2:9" customFormat="1">
      <c r="B343" s="10"/>
      <c r="G343" s="15"/>
      <c r="H343" s="15"/>
      <c r="I343" s="15"/>
    </row>
    <row r="344" spans="2:9" customFormat="1">
      <c r="B344" s="10"/>
      <c r="G344" s="15"/>
      <c r="H344" s="15"/>
      <c r="I344" s="15"/>
    </row>
    <row r="345" spans="2:9" customFormat="1">
      <c r="B345" s="10"/>
      <c r="G345" s="15"/>
      <c r="H345" s="15"/>
      <c r="I345" s="15"/>
    </row>
    <row r="346" spans="2:9" customFormat="1">
      <c r="B346" s="10"/>
      <c r="G346" s="15"/>
      <c r="H346" s="15"/>
      <c r="I346" s="15"/>
    </row>
    <row r="347" spans="2:9" customFormat="1">
      <c r="B347" s="10"/>
      <c r="G347" s="15"/>
      <c r="H347" s="15"/>
      <c r="I347" s="15"/>
    </row>
    <row r="348" spans="2:9" customFormat="1">
      <c r="B348" s="10"/>
      <c r="G348" s="15"/>
      <c r="H348" s="15"/>
      <c r="I348" s="15"/>
    </row>
    <row r="349" spans="2:9" customFormat="1">
      <c r="B349" s="10"/>
      <c r="G349" s="15"/>
      <c r="H349" s="15"/>
      <c r="I349" s="15"/>
    </row>
    <row r="350" spans="2:9" customFormat="1">
      <c r="B350" s="10"/>
      <c r="G350" s="15"/>
      <c r="H350" s="15"/>
      <c r="I350" s="15"/>
    </row>
    <row r="351" spans="2:9" customFormat="1">
      <c r="B351" s="10"/>
      <c r="G351" s="15"/>
      <c r="H351" s="15"/>
      <c r="I351" s="15"/>
    </row>
    <row r="352" spans="2:9" customFormat="1">
      <c r="B352" s="10"/>
      <c r="G352" s="15"/>
      <c r="H352" s="15"/>
      <c r="I352" s="15"/>
    </row>
    <row r="353" spans="2:9" customFormat="1">
      <c r="B353" s="10"/>
      <c r="G353" s="15"/>
      <c r="H353" s="15"/>
      <c r="I353" s="15"/>
    </row>
    <row r="354" spans="2:9" customFormat="1">
      <c r="B354" s="10"/>
      <c r="G354" s="15"/>
      <c r="H354" s="15"/>
      <c r="I354" s="15"/>
    </row>
    <row r="355" spans="2:9" customFormat="1">
      <c r="B355" s="10"/>
      <c r="G355" s="15"/>
      <c r="H355" s="15"/>
      <c r="I355" s="15"/>
    </row>
    <row r="356" spans="2:9" customFormat="1">
      <c r="B356" s="10"/>
      <c r="G356" s="15"/>
      <c r="H356" s="15"/>
      <c r="I356" s="15"/>
    </row>
    <row r="357" spans="2:9" customFormat="1">
      <c r="B357" s="10"/>
      <c r="G357" s="15"/>
      <c r="H357" s="15"/>
      <c r="I357" s="15"/>
    </row>
    <row r="358" spans="2:9" customFormat="1">
      <c r="B358" s="10"/>
      <c r="G358" s="15"/>
      <c r="H358" s="15"/>
      <c r="I358" s="15"/>
    </row>
    <row r="359" spans="2:9" customFormat="1">
      <c r="B359" s="10"/>
      <c r="G359" s="15"/>
      <c r="H359" s="15"/>
      <c r="I359" s="15"/>
    </row>
  </sheetData>
  <sheetProtection algorithmName="SHA-512" hashValue="LGHtYi46YXucggP3vEho0NlDjrW8Nm/4w3RqE/iUi60sxLePdSxx40uH4Vllw9DGmOSm4kySFzMorhFTnm7mcw==" saltValue="rWMXPT6FNi2SwoId04Xp+A==" spinCount="100000" sheet="1" objects="1" scenarios="1"/>
  <mergeCells count="60">
    <mergeCell ref="E50:G50"/>
    <mergeCell ref="E49:G49"/>
    <mergeCell ref="A9:I9"/>
    <mergeCell ref="A83:I83"/>
    <mergeCell ref="A58:I58"/>
    <mergeCell ref="A57:I57"/>
    <mergeCell ref="E40:G40"/>
    <mergeCell ref="A81:I81"/>
    <mergeCell ref="A61:C61"/>
    <mergeCell ref="D61:I61"/>
    <mergeCell ref="A62:C62"/>
    <mergeCell ref="I41:I47"/>
    <mergeCell ref="E52:G52"/>
    <mergeCell ref="A56:I56"/>
    <mergeCell ref="A59:C59"/>
    <mergeCell ref="D59:I59"/>
    <mergeCell ref="A7:I7"/>
    <mergeCell ref="C11:E11"/>
    <mergeCell ref="C10:E10"/>
    <mergeCell ref="C31:E31"/>
    <mergeCell ref="C28:E28"/>
    <mergeCell ref="C29:E29"/>
    <mergeCell ref="C30:E30"/>
    <mergeCell ref="A16:I16"/>
    <mergeCell ref="B17:B18"/>
    <mergeCell ref="C26:E26"/>
    <mergeCell ref="C22:E22"/>
    <mergeCell ref="C17:E18"/>
    <mergeCell ref="E13:G13"/>
    <mergeCell ref="I17:I18"/>
    <mergeCell ref="H17:H18"/>
    <mergeCell ref="A60:C60"/>
    <mergeCell ref="D60:I60"/>
    <mergeCell ref="A17:A18"/>
    <mergeCell ref="E36:G36"/>
    <mergeCell ref="E38:G38"/>
    <mergeCell ref="E39:G39"/>
    <mergeCell ref="C20:E20"/>
    <mergeCell ref="E37:G37"/>
    <mergeCell ref="C27:E27"/>
    <mergeCell ref="E34:G34"/>
    <mergeCell ref="C21:E21"/>
    <mergeCell ref="C19:D19"/>
    <mergeCell ref="C23:E23"/>
    <mergeCell ref="C24:E24"/>
    <mergeCell ref="C25:E25"/>
    <mergeCell ref="G17:G18"/>
    <mergeCell ref="A74:I79"/>
    <mergeCell ref="D62:I70"/>
    <mergeCell ref="A69:C69"/>
    <mergeCell ref="A70:C70"/>
    <mergeCell ref="A71:I71"/>
    <mergeCell ref="A72:I72"/>
    <mergeCell ref="A73:I73"/>
    <mergeCell ref="A64:C64"/>
    <mergeCell ref="A65:C65"/>
    <mergeCell ref="A66:C66"/>
    <mergeCell ref="A67:C67"/>
    <mergeCell ref="A68:C68"/>
    <mergeCell ref="A63:C63"/>
  </mergeCells>
  <conditionalFormatting sqref="E19">
    <cfRule type="expression" dxfId="15" priority="2">
      <formula>$F$24=TRUE</formula>
    </cfRule>
    <cfRule type="expression" dxfId="14" priority="3">
      <formula>$F$23=TRUE</formula>
    </cfRule>
    <cfRule type="expression" dxfId="13" priority="4">
      <formula>$F$21=TRUE</formula>
    </cfRule>
    <cfRule type="expression" dxfId="12" priority="5">
      <formula>$F$22=TRUE</formula>
    </cfRule>
  </conditionalFormatting>
  <conditionalFormatting sqref="G11">
    <cfRule type="expression" dxfId="11" priority="1">
      <formula>$F$11=2</formula>
    </cfRule>
  </conditionalFormatting>
  <conditionalFormatting sqref="G21">
    <cfRule type="expression" dxfId="10" priority="20">
      <formula>$F$21=TRUE</formula>
    </cfRule>
  </conditionalFormatting>
  <conditionalFormatting sqref="G22">
    <cfRule type="expression" dxfId="9" priority="19">
      <formula>$F$22=TRUE</formula>
    </cfRule>
  </conditionalFormatting>
  <conditionalFormatting sqref="G23">
    <cfRule type="expression" dxfId="8" priority="18">
      <formula>$F$23=TRUE</formula>
    </cfRule>
  </conditionalFormatting>
  <conditionalFormatting sqref="G24">
    <cfRule type="expression" dxfId="7" priority="17">
      <formula>$F$24=TRUE</formula>
    </cfRule>
  </conditionalFormatting>
  <conditionalFormatting sqref="G25">
    <cfRule type="expression" dxfId="6" priority="16">
      <formula>$F$25=TRUE</formula>
    </cfRule>
  </conditionalFormatting>
  <conditionalFormatting sqref="G26">
    <cfRule type="expression" dxfId="5" priority="15">
      <formula>$F$26=TRUE</formula>
    </cfRule>
  </conditionalFormatting>
  <conditionalFormatting sqref="G27">
    <cfRule type="expression" dxfId="4" priority="14">
      <formula>$F$27=TRUE</formula>
    </cfRule>
  </conditionalFormatting>
  <conditionalFormatting sqref="G28">
    <cfRule type="expression" dxfId="3" priority="13">
      <formula>$F$28=TRUE</formula>
    </cfRule>
  </conditionalFormatting>
  <conditionalFormatting sqref="G29">
    <cfRule type="expression" dxfId="2" priority="12">
      <formula>$F$29=TRUE</formula>
    </cfRule>
  </conditionalFormatting>
  <conditionalFormatting sqref="G30">
    <cfRule type="expression" dxfId="1" priority="11">
      <formula>$F$30=TRUE</formula>
    </cfRule>
  </conditionalFormatting>
  <conditionalFormatting sqref="G31">
    <cfRule type="expression" dxfId="0" priority="8">
      <formula>$F$31=TRUE</formula>
    </cfRule>
  </conditionalFormatting>
  <pageMargins left="0.70866141732283472" right="0.70866141732283472" top="0.74803149606299213" bottom="0.74803149606299213" header="0.31496062992125984" footer="0.31496062992125984"/>
  <pageSetup paperSize="9" scale="20" orientation="portrait" r:id="rId1"/>
  <ignoredErrors>
    <ignoredError sqref="I1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nchor moveWithCells="1">
                  <from>
                    <xdr:col>0</xdr:col>
                    <xdr:colOff>495300</xdr:colOff>
                    <xdr:row>19</xdr:row>
                    <xdr:rowOff>333375</xdr:rowOff>
                  </from>
                  <to>
                    <xdr:col>0</xdr:col>
                    <xdr:colOff>4124325</xdr:colOff>
                    <xdr:row>19</xdr:row>
                    <xdr:rowOff>790575</xdr:rowOff>
                  </to>
                </anchor>
              </controlPr>
            </control>
          </mc:Choice>
        </mc:AlternateContent>
        <mc:AlternateContent xmlns:mc="http://schemas.openxmlformats.org/markup-compatibility/2006">
          <mc:Choice Requires="x14">
            <control shapeId="2051" r:id="rId5" name="Check Box 3">
              <controlPr locked="0" defaultSize="0" autoFill="0" autoLine="0" autoPict="0">
                <anchor moveWithCells="1">
                  <from>
                    <xdr:col>0</xdr:col>
                    <xdr:colOff>123825</xdr:colOff>
                    <xdr:row>25</xdr:row>
                    <xdr:rowOff>457200</xdr:rowOff>
                  </from>
                  <to>
                    <xdr:col>0</xdr:col>
                    <xdr:colOff>2190750</xdr:colOff>
                    <xdr:row>25</xdr:row>
                    <xdr:rowOff>638175</xdr:rowOff>
                  </to>
                </anchor>
              </controlPr>
            </control>
          </mc:Choice>
        </mc:AlternateContent>
        <mc:AlternateContent xmlns:mc="http://schemas.openxmlformats.org/markup-compatibility/2006">
          <mc:Choice Requires="x14">
            <control shapeId="2052" r:id="rId6" name="Check Box 4">
              <controlPr locked="0" defaultSize="0" autoFill="0" autoLine="0" autoPict="0">
                <anchor moveWithCells="1">
                  <from>
                    <xdr:col>0</xdr:col>
                    <xdr:colOff>142875</xdr:colOff>
                    <xdr:row>26</xdr:row>
                    <xdr:rowOff>342900</xdr:rowOff>
                  </from>
                  <to>
                    <xdr:col>0</xdr:col>
                    <xdr:colOff>2314575</xdr:colOff>
                    <xdr:row>26</xdr:row>
                    <xdr:rowOff>552450</xdr:rowOff>
                  </to>
                </anchor>
              </controlPr>
            </control>
          </mc:Choice>
        </mc:AlternateContent>
        <mc:AlternateContent xmlns:mc="http://schemas.openxmlformats.org/markup-compatibility/2006">
          <mc:Choice Requires="x14">
            <control shapeId="2053" r:id="rId7" name="Check Box 5">
              <controlPr locked="0" defaultSize="0" autoFill="0" autoLine="0" autoPict="0">
                <anchor moveWithCells="1">
                  <from>
                    <xdr:col>0</xdr:col>
                    <xdr:colOff>190500</xdr:colOff>
                    <xdr:row>27</xdr:row>
                    <xdr:rowOff>504825</xdr:rowOff>
                  </from>
                  <to>
                    <xdr:col>0</xdr:col>
                    <xdr:colOff>2371725</xdr:colOff>
                    <xdr:row>27</xdr:row>
                    <xdr:rowOff>733425</xdr:rowOff>
                  </to>
                </anchor>
              </controlPr>
            </control>
          </mc:Choice>
        </mc:AlternateContent>
        <mc:AlternateContent xmlns:mc="http://schemas.openxmlformats.org/markup-compatibility/2006">
          <mc:Choice Requires="x14">
            <control shapeId="2054" r:id="rId8" name="Check Box 6">
              <controlPr locked="0" defaultSize="0" autoFill="0" autoLine="0" autoPict="0">
                <anchor moveWithCells="1">
                  <from>
                    <xdr:col>0</xdr:col>
                    <xdr:colOff>171450</xdr:colOff>
                    <xdr:row>28</xdr:row>
                    <xdr:rowOff>638175</xdr:rowOff>
                  </from>
                  <to>
                    <xdr:col>0</xdr:col>
                    <xdr:colOff>2457450</xdr:colOff>
                    <xdr:row>28</xdr:row>
                    <xdr:rowOff>866775</xdr:rowOff>
                  </to>
                </anchor>
              </controlPr>
            </control>
          </mc:Choice>
        </mc:AlternateContent>
        <mc:AlternateContent xmlns:mc="http://schemas.openxmlformats.org/markup-compatibility/2006">
          <mc:Choice Requires="x14">
            <control shapeId="2055" r:id="rId9" name="Check Box 7">
              <controlPr locked="0" defaultSize="0" autoFill="0" autoLine="0" autoPict="0">
                <anchor moveWithCells="1">
                  <from>
                    <xdr:col>0</xdr:col>
                    <xdr:colOff>180975</xdr:colOff>
                    <xdr:row>29</xdr:row>
                    <xdr:rowOff>323850</xdr:rowOff>
                  </from>
                  <to>
                    <xdr:col>0</xdr:col>
                    <xdr:colOff>2457450</xdr:colOff>
                    <xdr:row>29</xdr:row>
                    <xdr:rowOff>552450</xdr:rowOff>
                  </to>
                </anchor>
              </controlPr>
            </control>
          </mc:Choice>
        </mc:AlternateContent>
        <mc:AlternateContent xmlns:mc="http://schemas.openxmlformats.org/markup-compatibility/2006">
          <mc:Choice Requires="x14">
            <control shapeId="2058" r:id="rId10" name="Check Box 10">
              <controlPr locked="0" defaultSize="0" autoFill="0" autoLine="0" autoPict="0">
                <anchor moveWithCells="1">
                  <from>
                    <xdr:col>0</xdr:col>
                    <xdr:colOff>219075</xdr:colOff>
                    <xdr:row>30</xdr:row>
                    <xdr:rowOff>285750</xdr:rowOff>
                  </from>
                  <to>
                    <xdr:col>0</xdr:col>
                    <xdr:colOff>2505075</xdr:colOff>
                    <xdr:row>30</xdr:row>
                    <xdr:rowOff>485775</xdr:rowOff>
                  </to>
                </anchor>
              </controlPr>
            </control>
          </mc:Choice>
        </mc:AlternateContent>
        <mc:AlternateContent xmlns:mc="http://schemas.openxmlformats.org/markup-compatibility/2006">
          <mc:Choice Requires="x14">
            <control shapeId="2059" r:id="rId11" name="Option Button 11">
              <controlPr locked="0" defaultSize="0" autoFill="0" autoLine="0" autoPict="0" altText="Club business">
                <anchor moveWithCells="1">
                  <from>
                    <xdr:col>0</xdr:col>
                    <xdr:colOff>142875</xdr:colOff>
                    <xdr:row>15</xdr:row>
                    <xdr:rowOff>447675</xdr:rowOff>
                  </from>
                  <to>
                    <xdr:col>0</xdr:col>
                    <xdr:colOff>3619500</xdr:colOff>
                    <xdr:row>15</xdr:row>
                    <xdr:rowOff>695325</xdr:rowOff>
                  </to>
                </anchor>
              </controlPr>
            </control>
          </mc:Choice>
        </mc:AlternateContent>
        <mc:AlternateContent xmlns:mc="http://schemas.openxmlformats.org/markup-compatibility/2006">
          <mc:Choice Requires="x14">
            <control shapeId="2060" r:id="rId12" name="Option Button 12">
              <controlPr locked="0" defaultSize="0" autoFill="0" autoLine="0" autoPict="0" altText="Ma porte d'entrée réseau">
                <anchor moveWithCells="1">
                  <from>
                    <xdr:col>0</xdr:col>
                    <xdr:colOff>142875</xdr:colOff>
                    <xdr:row>8</xdr:row>
                    <xdr:rowOff>523875</xdr:rowOff>
                  </from>
                  <to>
                    <xdr:col>0</xdr:col>
                    <xdr:colOff>1866900</xdr:colOff>
                    <xdr:row>8</xdr:row>
                    <xdr:rowOff>752475</xdr:rowOff>
                  </to>
                </anchor>
              </controlPr>
            </control>
          </mc:Choice>
        </mc:AlternateContent>
        <mc:AlternateContent xmlns:mc="http://schemas.openxmlformats.org/markup-compatibility/2006">
          <mc:Choice Requires="x14">
            <control shapeId="2065" r:id="rId13" name="Check Box 17">
              <controlPr locked="0" defaultSize="0" autoFill="0" autoLine="0" autoPict="0">
                <anchor moveWithCells="1">
                  <from>
                    <xdr:col>0</xdr:col>
                    <xdr:colOff>933450</xdr:colOff>
                    <xdr:row>20</xdr:row>
                    <xdr:rowOff>514350</xdr:rowOff>
                  </from>
                  <to>
                    <xdr:col>0</xdr:col>
                    <xdr:colOff>2619375</xdr:colOff>
                    <xdr:row>20</xdr:row>
                    <xdr:rowOff>742950</xdr:rowOff>
                  </to>
                </anchor>
              </controlPr>
            </control>
          </mc:Choice>
        </mc:AlternateContent>
        <mc:AlternateContent xmlns:mc="http://schemas.openxmlformats.org/markup-compatibility/2006">
          <mc:Choice Requires="x14">
            <control shapeId="2066" r:id="rId14" name="Check Box 18">
              <controlPr locked="0" defaultSize="0" autoFill="0" autoLine="0" autoPict="0">
                <anchor moveWithCells="1">
                  <from>
                    <xdr:col>0</xdr:col>
                    <xdr:colOff>942975</xdr:colOff>
                    <xdr:row>21</xdr:row>
                    <xdr:rowOff>466725</xdr:rowOff>
                  </from>
                  <to>
                    <xdr:col>0</xdr:col>
                    <xdr:colOff>2628900</xdr:colOff>
                    <xdr:row>21</xdr:row>
                    <xdr:rowOff>695325</xdr:rowOff>
                  </to>
                </anchor>
              </controlPr>
            </control>
          </mc:Choice>
        </mc:AlternateContent>
        <mc:AlternateContent xmlns:mc="http://schemas.openxmlformats.org/markup-compatibility/2006">
          <mc:Choice Requires="x14">
            <control shapeId="2067" r:id="rId15" name="Check Box 19">
              <controlPr locked="0" defaultSize="0" autoFill="0" autoLine="0" autoPict="0">
                <anchor moveWithCells="1">
                  <from>
                    <xdr:col>0</xdr:col>
                    <xdr:colOff>942975</xdr:colOff>
                    <xdr:row>22</xdr:row>
                    <xdr:rowOff>428625</xdr:rowOff>
                  </from>
                  <to>
                    <xdr:col>0</xdr:col>
                    <xdr:colOff>2619375</xdr:colOff>
                    <xdr:row>22</xdr:row>
                    <xdr:rowOff>657225</xdr:rowOff>
                  </to>
                </anchor>
              </controlPr>
            </control>
          </mc:Choice>
        </mc:AlternateContent>
        <mc:AlternateContent xmlns:mc="http://schemas.openxmlformats.org/markup-compatibility/2006">
          <mc:Choice Requires="x14">
            <control shapeId="2068" r:id="rId16" name="Check Box 20">
              <controlPr locked="0" defaultSize="0" autoFill="0" autoLine="0" autoPict="0">
                <anchor moveWithCells="1">
                  <from>
                    <xdr:col>0</xdr:col>
                    <xdr:colOff>952500</xdr:colOff>
                    <xdr:row>23</xdr:row>
                    <xdr:rowOff>400050</xdr:rowOff>
                  </from>
                  <to>
                    <xdr:col>0</xdr:col>
                    <xdr:colOff>2638425</xdr:colOff>
                    <xdr:row>23</xdr:row>
                    <xdr:rowOff>638175</xdr:rowOff>
                  </to>
                </anchor>
              </controlPr>
            </control>
          </mc:Choice>
        </mc:AlternateContent>
        <mc:AlternateContent xmlns:mc="http://schemas.openxmlformats.org/markup-compatibility/2006">
          <mc:Choice Requires="x14">
            <control shapeId="2069" r:id="rId17" name="Check Box 21">
              <controlPr locked="0" defaultSize="0" autoFill="0" autoLine="0" autoPict="0">
                <anchor moveWithCells="1">
                  <from>
                    <xdr:col>0</xdr:col>
                    <xdr:colOff>981075</xdr:colOff>
                    <xdr:row>24</xdr:row>
                    <xdr:rowOff>600075</xdr:rowOff>
                  </from>
                  <to>
                    <xdr:col>0</xdr:col>
                    <xdr:colOff>3743325</xdr:colOff>
                    <xdr:row>24</xdr:row>
                    <xdr:rowOff>1323975</xdr:rowOff>
                  </to>
                </anchor>
              </controlPr>
            </control>
          </mc:Choice>
        </mc:AlternateContent>
        <mc:AlternateContent xmlns:mc="http://schemas.openxmlformats.org/markup-compatibility/2006">
          <mc:Choice Requires="x14">
            <control shapeId="2070" r:id="rId18" name="Check Box 22">
              <controlPr locked="0" defaultSize="0" autoFill="0" autoLine="0" autoPict="0">
                <anchor moveWithCells="1">
                  <from>
                    <xdr:col>4</xdr:col>
                    <xdr:colOff>104775</xdr:colOff>
                    <xdr:row>40</xdr:row>
                    <xdr:rowOff>457200</xdr:rowOff>
                  </from>
                  <to>
                    <xdr:col>4</xdr:col>
                    <xdr:colOff>1476375</xdr:colOff>
                    <xdr:row>41</xdr:row>
                    <xdr:rowOff>133350</xdr:rowOff>
                  </to>
                </anchor>
              </controlPr>
            </control>
          </mc:Choice>
        </mc:AlternateContent>
        <mc:AlternateContent xmlns:mc="http://schemas.openxmlformats.org/markup-compatibility/2006">
          <mc:Choice Requires="x14">
            <control shapeId="2071" r:id="rId19" name="Check Box 23">
              <controlPr locked="0" defaultSize="0" autoFill="0" autoLine="0" autoPict="0">
                <anchor moveWithCells="1">
                  <from>
                    <xdr:col>4</xdr:col>
                    <xdr:colOff>95250</xdr:colOff>
                    <xdr:row>41</xdr:row>
                    <xdr:rowOff>342900</xdr:rowOff>
                  </from>
                  <to>
                    <xdr:col>4</xdr:col>
                    <xdr:colOff>1447800</xdr:colOff>
                    <xdr:row>42</xdr:row>
                    <xdr:rowOff>123825</xdr:rowOff>
                  </to>
                </anchor>
              </controlPr>
            </control>
          </mc:Choice>
        </mc:AlternateContent>
        <mc:AlternateContent xmlns:mc="http://schemas.openxmlformats.org/markup-compatibility/2006">
          <mc:Choice Requires="x14">
            <control shapeId="2072" r:id="rId20" name="Check Box 24">
              <controlPr locked="0" defaultSize="0" autoFill="0" autoLine="0" autoPict="0">
                <anchor moveWithCells="1">
                  <from>
                    <xdr:col>4</xdr:col>
                    <xdr:colOff>85725</xdr:colOff>
                    <xdr:row>42</xdr:row>
                    <xdr:rowOff>314325</xdr:rowOff>
                  </from>
                  <to>
                    <xdr:col>4</xdr:col>
                    <xdr:colOff>1447800</xdr:colOff>
                    <xdr:row>43</xdr:row>
                    <xdr:rowOff>95250</xdr:rowOff>
                  </to>
                </anchor>
              </controlPr>
            </control>
          </mc:Choice>
        </mc:AlternateContent>
        <mc:AlternateContent xmlns:mc="http://schemas.openxmlformats.org/markup-compatibility/2006">
          <mc:Choice Requires="x14">
            <control shapeId="2073" r:id="rId21" name="Check Box 25">
              <controlPr locked="0" defaultSize="0" autoFill="0" autoLine="0" autoPict="0">
                <anchor moveWithCells="1">
                  <from>
                    <xdr:col>4</xdr:col>
                    <xdr:colOff>114300</xdr:colOff>
                    <xdr:row>43</xdr:row>
                    <xdr:rowOff>352425</xdr:rowOff>
                  </from>
                  <to>
                    <xdr:col>4</xdr:col>
                    <xdr:colOff>1476375</xdr:colOff>
                    <xdr:row>44</xdr:row>
                    <xdr:rowOff>123825</xdr:rowOff>
                  </to>
                </anchor>
              </controlPr>
            </control>
          </mc:Choice>
        </mc:AlternateContent>
        <mc:AlternateContent xmlns:mc="http://schemas.openxmlformats.org/markup-compatibility/2006">
          <mc:Choice Requires="x14">
            <control shapeId="2074" r:id="rId22" name="Check Box 26">
              <controlPr locked="0" defaultSize="0" autoFill="0" autoLine="0" autoPict="0">
                <anchor moveWithCells="1">
                  <from>
                    <xdr:col>4</xdr:col>
                    <xdr:colOff>114300</xdr:colOff>
                    <xdr:row>44</xdr:row>
                    <xdr:rowOff>438150</xdr:rowOff>
                  </from>
                  <to>
                    <xdr:col>4</xdr:col>
                    <xdr:colOff>1476375</xdr:colOff>
                    <xdr:row>45</xdr:row>
                    <xdr:rowOff>209550</xdr:rowOff>
                  </to>
                </anchor>
              </controlPr>
            </control>
          </mc:Choice>
        </mc:AlternateContent>
        <mc:AlternateContent xmlns:mc="http://schemas.openxmlformats.org/markup-compatibility/2006">
          <mc:Choice Requires="x14">
            <control shapeId="2075" r:id="rId23" name="Check Box 27">
              <controlPr locked="0" defaultSize="0" autoFill="0" autoLine="0" autoPict="0">
                <anchor moveWithCells="1">
                  <from>
                    <xdr:col>4</xdr:col>
                    <xdr:colOff>95250</xdr:colOff>
                    <xdr:row>46</xdr:row>
                    <xdr:rowOff>85725</xdr:rowOff>
                  </from>
                  <to>
                    <xdr:col>4</xdr:col>
                    <xdr:colOff>1466850</xdr:colOff>
                    <xdr:row>46</xdr:row>
                    <xdr:rowOff>295275</xdr:rowOff>
                  </to>
                </anchor>
              </controlPr>
            </control>
          </mc:Choice>
        </mc:AlternateContent>
        <mc:AlternateContent xmlns:mc="http://schemas.openxmlformats.org/markup-compatibility/2006">
          <mc:Choice Requires="x14">
            <control shapeId="2076" r:id="rId24" name="Check Box 28">
              <controlPr locked="0" defaultSize="0" autoFill="0" autoLine="0" autoPict="0">
                <anchor moveWithCells="1">
                  <from>
                    <xdr:col>4</xdr:col>
                    <xdr:colOff>104775</xdr:colOff>
                    <xdr:row>46</xdr:row>
                    <xdr:rowOff>600075</xdr:rowOff>
                  </from>
                  <to>
                    <xdr:col>4</xdr:col>
                    <xdr:colOff>1743075</xdr:colOff>
                    <xdr:row>46</xdr:row>
                    <xdr:rowOff>800100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0</xdr:col>
                    <xdr:colOff>8277225</xdr:colOff>
                    <xdr:row>71</xdr:row>
                    <xdr:rowOff>333375</xdr:rowOff>
                  </from>
                  <to>
                    <xdr:col>1</xdr:col>
                    <xdr:colOff>228600</xdr:colOff>
                    <xdr:row>71</xdr:row>
                    <xdr:rowOff>1133475</xdr:rowOff>
                  </to>
                </anchor>
              </controlPr>
            </control>
          </mc:Choice>
        </mc:AlternateContent>
        <mc:AlternateContent xmlns:mc="http://schemas.openxmlformats.org/markup-compatibility/2006">
          <mc:Choice Requires="x14">
            <control shapeId="2087" r:id="rId26" name="Check Box 39">
              <controlPr defaultSize="0" autoFill="0" autoLine="0" autoPict="0">
                <anchor moveWithCells="1">
                  <from>
                    <xdr:col>1</xdr:col>
                    <xdr:colOff>923925</xdr:colOff>
                    <xdr:row>71</xdr:row>
                    <xdr:rowOff>1219200</xdr:rowOff>
                  </from>
                  <to>
                    <xdr:col>1</xdr:col>
                    <xdr:colOff>1276350</xdr:colOff>
                    <xdr:row>71</xdr:row>
                    <xdr:rowOff>1924050</xdr:rowOff>
                  </to>
                </anchor>
              </controlPr>
            </control>
          </mc:Choice>
        </mc:AlternateContent>
        <mc:AlternateContent xmlns:mc="http://schemas.openxmlformats.org/markup-compatibility/2006">
          <mc:Choice Requires="x14">
            <control shapeId="2088" r:id="rId27" name="Check Box 40">
              <controlPr defaultSize="0" autoFill="0" autoLine="0" autoPict="0">
                <anchor moveWithCells="1">
                  <from>
                    <xdr:col>3</xdr:col>
                    <xdr:colOff>333375</xdr:colOff>
                    <xdr:row>71</xdr:row>
                    <xdr:rowOff>2114550</xdr:rowOff>
                  </from>
                  <to>
                    <xdr:col>3</xdr:col>
                    <xdr:colOff>676275</xdr:colOff>
                    <xdr:row>71</xdr:row>
                    <xdr:rowOff>2819400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AF683-6D3C-4954-8248-50571098F9E0}">
  <sheetPr>
    <pageSetUpPr fitToPage="1"/>
  </sheetPr>
  <dimension ref="A1:M80"/>
  <sheetViews>
    <sheetView zoomScaleNormal="100" workbookViewId="0">
      <selection activeCell="R21" sqref="R21"/>
    </sheetView>
  </sheetViews>
  <sheetFormatPr defaultColWidth="11.42578125" defaultRowHeight="15"/>
  <cols>
    <col min="1" max="1" width="11.42578125" customWidth="1"/>
  </cols>
  <sheetData>
    <row r="1" spans="1:11">
      <c r="A1" s="127" t="s">
        <v>34</v>
      </c>
      <c r="B1" s="128"/>
      <c r="C1" s="128"/>
      <c r="D1" s="128"/>
      <c r="E1" s="128"/>
      <c r="F1" s="128"/>
      <c r="G1" s="128"/>
      <c r="H1" s="128"/>
      <c r="I1" s="128"/>
      <c r="J1" s="128"/>
      <c r="K1" s="129"/>
    </row>
    <row r="2" spans="1:11">
      <c r="A2" s="130"/>
      <c r="B2" s="131"/>
      <c r="C2" s="131"/>
      <c r="D2" s="131"/>
      <c r="E2" s="131"/>
      <c r="F2" s="131"/>
      <c r="G2" s="131"/>
      <c r="H2" s="131"/>
      <c r="I2" s="131"/>
      <c r="J2" s="131"/>
      <c r="K2" s="132"/>
    </row>
    <row r="3" spans="1:11">
      <c r="A3" s="130"/>
      <c r="B3" s="131"/>
      <c r="C3" s="131"/>
      <c r="D3" s="131"/>
      <c r="E3" s="131"/>
      <c r="F3" s="131"/>
      <c r="G3" s="131"/>
      <c r="H3" s="131"/>
      <c r="I3" s="131"/>
      <c r="J3" s="131"/>
      <c r="K3" s="132"/>
    </row>
    <row r="4" spans="1:11">
      <c r="A4" s="130"/>
      <c r="B4" s="131"/>
      <c r="C4" s="131"/>
      <c r="D4" s="131"/>
      <c r="E4" s="131"/>
      <c r="F4" s="131"/>
      <c r="G4" s="131"/>
      <c r="H4" s="131"/>
      <c r="I4" s="131"/>
      <c r="J4" s="131"/>
      <c r="K4" s="132"/>
    </row>
    <row r="5" spans="1:11">
      <c r="A5" s="130"/>
      <c r="B5" s="131"/>
      <c r="C5" s="131"/>
      <c r="D5" s="131"/>
      <c r="E5" s="131"/>
      <c r="F5" s="131"/>
      <c r="G5" s="131"/>
      <c r="H5" s="131"/>
      <c r="I5" s="131"/>
      <c r="J5" s="131"/>
      <c r="K5" s="132"/>
    </row>
    <row r="6" spans="1:11">
      <c r="A6" s="130"/>
      <c r="B6" s="131"/>
      <c r="C6" s="131"/>
      <c r="D6" s="131"/>
      <c r="E6" s="131"/>
      <c r="F6" s="131"/>
      <c r="G6" s="131"/>
      <c r="H6" s="131"/>
      <c r="I6" s="131"/>
      <c r="J6" s="131"/>
      <c r="K6" s="132"/>
    </row>
    <row r="7" spans="1:11">
      <c r="A7" s="130"/>
      <c r="B7" s="131"/>
      <c r="C7" s="131"/>
      <c r="D7" s="131"/>
      <c r="E7" s="131"/>
      <c r="F7" s="131"/>
      <c r="G7" s="131"/>
      <c r="H7" s="131"/>
      <c r="I7" s="131"/>
      <c r="J7" s="131"/>
      <c r="K7" s="132"/>
    </row>
    <row r="8" spans="1:11">
      <c r="A8" s="130"/>
      <c r="B8" s="131"/>
      <c r="C8" s="131"/>
      <c r="D8" s="131"/>
      <c r="E8" s="131"/>
      <c r="F8" s="131"/>
      <c r="G8" s="131"/>
      <c r="H8" s="131"/>
      <c r="I8" s="131"/>
      <c r="J8" s="131"/>
      <c r="K8" s="132"/>
    </row>
    <row r="9" spans="1:11">
      <c r="A9" s="130"/>
      <c r="B9" s="131"/>
      <c r="C9" s="131"/>
      <c r="D9" s="131"/>
      <c r="E9" s="131"/>
      <c r="F9" s="131"/>
      <c r="G9" s="131"/>
      <c r="H9" s="131"/>
      <c r="I9" s="131"/>
      <c r="J9" s="131"/>
      <c r="K9" s="132"/>
    </row>
    <row r="10" spans="1:11">
      <c r="A10" s="130"/>
      <c r="B10" s="131"/>
      <c r="C10" s="131"/>
      <c r="D10" s="131"/>
      <c r="E10" s="131"/>
      <c r="F10" s="131"/>
      <c r="G10" s="131"/>
      <c r="H10" s="131"/>
      <c r="I10" s="131"/>
      <c r="J10" s="131"/>
      <c r="K10" s="132"/>
    </row>
    <row r="11" spans="1:11">
      <c r="A11" s="130"/>
      <c r="B11" s="131"/>
      <c r="C11" s="131"/>
      <c r="D11" s="131"/>
      <c r="E11" s="131"/>
      <c r="F11" s="131"/>
      <c r="G11" s="131"/>
      <c r="H11" s="131"/>
      <c r="I11" s="131"/>
      <c r="J11" s="131"/>
      <c r="K11" s="132"/>
    </row>
    <row r="12" spans="1:11">
      <c r="A12" s="130"/>
      <c r="B12" s="131"/>
      <c r="C12" s="131"/>
      <c r="D12" s="131"/>
      <c r="E12" s="131"/>
      <c r="F12" s="131"/>
      <c r="G12" s="131"/>
      <c r="H12" s="131"/>
      <c r="I12" s="131"/>
      <c r="J12" s="131"/>
      <c r="K12" s="132"/>
    </row>
    <row r="13" spans="1:11">
      <c r="A13" s="130"/>
      <c r="B13" s="131"/>
      <c r="C13" s="131"/>
      <c r="D13" s="131"/>
      <c r="E13" s="131"/>
      <c r="F13" s="131"/>
      <c r="G13" s="131"/>
      <c r="H13" s="131"/>
      <c r="I13" s="131"/>
      <c r="J13" s="131"/>
      <c r="K13" s="132"/>
    </row>
    <row r="14" spans="1:11">
      <c r="A14" s="130"/>
      <c r="B14" s="131"/>
      <c r="C14" s="131"/>
      <c r="D14" s="131"/>
      <c r="E14" s="131"/>
      <c r="F14" s="131"/>
      <c r="G14" s="131"/>
      <c r="H14" s="131"/>
      <c r="I14" s="131"/>
      <c r="J14" s="131"/>
      <c r="K14" s="132"/>
    </row>
    <row r="15" spans="1:11">
      <c r="A15" s="130"/>
      <c r="B15" s="131"/>
      <c r="C15" s="131"/>
      <c r="D15" s="131"/>
      <c r="E15" s="131"/>
      <c r="F15" s="131"/>
      <c r="G15" s="131"/>
      <c r="H15" s="131"/>
      <c r="I15" s="131"/>
      <c r="J15" s="131"/>
      <c r="K15" s="132"/>
    </row>
    <row r="16" spans="1:11">
      <c r="A16" s="130"/>
      <c r="B16" s="131"/>
      <c r="C16" s="131"/>
      <c r="D16" s="131"/>
      <c r="E16" s="131"/>
      <c r="F16" s="131"/>
      <c r="G16" s="131"/>
      <c r="H16" s="131"/>
      <c r="I16" s="131"/>
      <c r="J16" s="131"/>
      <c r="K16" s="132"/>
    </row>
    <row r="17" spans="1:11">
      <c r="A17" s="130"/>
      <c r="B17" s="131"/>
      <c r="C17" s="131"/>
      <c r="D17" s="131"/>
      <c r="E17" s="131"/>
      <c r="F17" s="131"/>
      <c r="G17" s="131"/>
      <c r="H17" s="131"/>
      <c r="I17" s="131"/>
      <c r="J17" s="131"/>
      <c r="K17" s="132"/>
    </row>
    <row r="18" spans="1:11">
      <c r="A18" s="130"/>
      <c r="B18" s="131"/>
      <c r="C18" s="131"/>
      <c r="D18" s="131"/>
      <c r="E18" s="131"/>
      <c r="F18" s="131"/>
      <c r="G18" s="131"/>
      <c r="H18" s="131"/>
      <c r="I18" s="131"/>
      <c r="J18" s="131"/>
      <c r="K18" s="132"/>
    </row>
    <row r="19" spans="1:11">
      <c r="A19" s="130"/>
      <c r="B19" s="131"/>
      <c r="C19" s="131"/>
      <c r="D19" s="131"/>
      <c r="E19" s="131"/>
      <c r="F19" s="131"/>
      <c r="G19" s="131"/>
      <c r="H19" s="131"/>
      <c r="I19" s="131"/>
      <c r="J19" s="131"/>
      <c r="K19" s="132"/>
    </row>
    <row r="20" spans="1:11">
      <c r="A20" s="130"/>
      <c r="B20" s="131"/>
      <c r="C20" s="131"/>
      <c r="D20" s="131"/>
      <c r="E20" s="131"/>
      <c r="F20" s="131"/>
      <c r="G20" s="131"/>
      <c r="H20" s="131"/>
      <c r="I20" s="131"/>
      <c r="J20" s="131"/>
      <c r="K20" s="132"/>
    </row>
    <row r="21" spans="1:11">
      <c r="A21" s="130"/>
      <c r="B21" s="131"/>
      <c r="C21" s="131"/>
      <c r="D21" s="131"/>
      <c r="E21" s="131"/>
      <c r="F21" s="131"/>
      <c r="G21" s="131"/>
      <c r="H21" s="131"/>
      <c r="I21" s="131"/>
      <c r="J21" s="131"/>
      <c r="K21" s="132"/>
    </row>
    <row r="22" spans="1:11">
      <c r="A22" s="130"/>
      <c r="B22" s="131"/>
      <c r="C22" s="131"/>
      <c r="D22" s="131"/>
      <c r="E22" s="131"/>
      <c r="F22" s="131"/>
      <c r="G22" s="131"/>
      <c r="H22" s="131"/>
      <c r="I22" s="131"/>
      <c r="J22" s="131"/>
      <c r="K22" s="132"/>
    </row>
    <row r="23" spans="1:11">
      <c r="A23" s="130"/>
      <c r="B23" s="131"/>
      <c r="C23" s="131"/>
      <c r="D23" s="131"/>
      <c r="E23" s="131"/>
      <c r="F23" s="131"/>
      <c r="G23" s="131"/>
      <c r="H23" s="131"/>
      <c r="I23" s="131"/>
      <c r="J23" s="131"/>
      <c r="K23" s="132"/>
    </row>
    <row r="24" spans="1:11">
      <c r="A24" s="130"/>
      <c r="B24" s="131"/>
      <c r="C24" s="131"/>
      <c r="D24" s="131"/>
      <c r="E24" s="131"/>
      <c r="F24" s="131"/>
      <c r="G24" s="131"/>
      <c r="H24" s="131"/>
      <c r="I24" s="131"/>
      <c r="J24" s="131"/>
      <c r="K24" s="132"/>
    </row>
    <row r="25" spans="1:11">
      <c r="A25" s="130"/>
      <c r="B25" s="131"/>
      <c r="C25" s="131"/>
      <c r="D25" s="131"/>
      <c r="E25" s="131"/>
      <c r="F25" s="131"/>
      <c r="G25" s="131"/>
      <c r="H25" s="131"/>
      <c r="I25" s="131"/>
      <c r="J25" s="131"/>
      <c r="K25" s="132"/>
    </row>
    <row r="26" spans="1:11">
      <c r="A26" s="130"/>
      <c r="B26" s="131"/>
      <c r="C26" s="131"/>
      <c r="D26" s="131"/>
      <c r="E26" s="131"/>
      <c r="F26" s="131"/>
      <c r="G26" s="131"/>
      <c r="H26" s="131"/>
      <c r="I26" s="131"/>
      <c r="J26" s="131"/>
      <c r="K26" s="132"/>
    </row>
    <row r="27" spans="1:11">
      <c r="A27" s="130"/>
      <c r="B27" s="131"/>
      <c r="C27" s="131"/>
      <c r="D27" s="131"/>
      <c r="E27" s="131"/>
      <c r="F27" s="131"/>
      <c r="G27" s="131"/>
      <c r="H27" s="131"/>
      <c r="I27" s="131"/>
      <c r="J27" s="131"/>
      <c r="K27" s="132"/>
    </row>
    <row r="28" spans="1:11">
      <c r="A28" s="130"/>
      <c r="B28" s="131"/>
      <c r="C28" s="131"/>
      <c r="D28" s="131"/>
      <c r="E28" s="131"/>
      <c r="F28" s="131"/>
      <c r="G28" s="131"/>
      <c r="H28" s="131"/>
      <c r="I28" s="131"/>
      <c r="J28" s="131"/>
      <c r="K28" s="132"/>
    </row>
    <row r="29" spans="1:11">
      <c r="A29" s="130"/>
      <c r="B29" s="131"/>
      <c r="C29" s="131"/>
      <c r="D29" s="131"/>
      <c r="E29" s="131"/>
      <c r="F29" s="131"/>
      <c r="G29" s="131"/>
      <c r="H29" s="131"/>
      <c r="I29" s="131"/>
      <c r="J29" s="131"/>
      <c r="K29" s="132"/>
    </row>
    <row r="30" spans="1:11">
      <c r="A30" s="130"/>
      <c r="B30" s="131"/>
      <c r="C30" s="131"/>
      <c r="D30" s="131"/>
      <c r="E30" s="131"/>
      <c r="F30" s="131"/>
      <c r="G30" s="131"/>
      <c r="H30" s="131"/>
      <c r="I30" s="131"/>
      <c r="J30" s="131"/>
      <c r="K30" s="132"/>
    </row>
    <row r="31" spans="1:11">
      <c r="A31" s="130"/>
      <c r="B31" s="131"/>
      <c r="C31" s="131"/>
      <c r="D31" s="131"/>
      <c r="E31" s="131"/>
      <c r="F31" s="131"/>
      <c r="G31" s="131"/>
      <c r="H31" s="131"/>
      <c r="I31" s="131"/>
      <c r="J31" s="131"/>
      <c r="K31" s="132"/>
    </row>
    <row r="32" spans="1:11">
      <c r="A32" s="130"/>
      <c r="B32" s="131"/>
      <c r="C32" s="131"/>
      <c r="D32" s="131"/>
      <c r="E32" s="131"/>
      <c r="F32" s="131"/>
      <c r="G32" s="131"/>
      <c r="H32" s="131"/>
      <c r="I32" s="131"/>
      <c r="J32" s="131"/>
      <c r="K32" s="132"/>
    </row>
    <row r="33" spans="1:13">
      <c r="A33" s="130"/>
      <c r="B33" s="131"/>
      <c r="C33" s="131"/>
      <c r="D33" s="131"/>
      <c r="E33" s="131"/>
      <c r="F33" s="131"/>
      <c r="G33" s="131"/>
      <c r="H33" s="131"/>
      <c r="I33" s="131"/>
      <c r="J33" s="131"/>
      <c r="K33" s="132"/>
    </row>
    <row r="34" spans="1:13">
      <c r="A34" s="130"/>
      <c r="B34" s="131"/>
      <c r="C34" s="131"/>
      <c r="D34" s="131"/>
      <c r="E34" s="131"/>
      <c r="F34" s="131"/>
      <c r="G34" s="131"/>
      <c r="H34" s="131"/>
      <c r="I34" s="131"/>
      <c r="J34" s="131"/>
      <c r="K34" s="132"/>
    </row>
    <row r="35" spans="1:13">
      <c r="A35" s="130"/>
      <c r="B35" s="131"/>
      <c r="C35" s="131"/>
      <c r="D35" s="131"/>
      <c r="E35" s="131"/>
      <c r="F35" s="131"/>
      <c r="G35" s="131"/>
      <c r="H35" s="131"/>
      <c r="I35" s="131"/>
      <c r="J35" s="131"/>
      <c r="K35" s="132"/>
      <c r="M35" s="6"/>
    </row>
    <row r="36" spans="1:13">
      <c r="A36" s="130"/>
      <c r="B36" s="131"/>
      <c r="C36" s="131"/>
      <c r="D36" s="131"/>
      <c r="E36" s="131"/>
      <c r="F36" s="131"/>
      <c r="G36" s="131"/>
      <c r="H36" s="131"/>
      <c r="I36" s="131"/>
      <c r="J36" s="131"/>
      <c r="K36" s="132"/>
    </row>
    <row r="37" spans="1:13">
      <c r="A37" s="130"/>
      <c r="B37" s="131"/>
      <c r="C37" s="131"/>
      <c r="D37" s="131"/>
      <c r="E37" s="131"/>
      <c r="F37" s="131"/>
      <c r="G37" s="131"/>
      <c r="H37" s="131"/>
      <c r="I37" s="131"/>
      <c r="J37" s="131"/>
      <c r="K37" s="132"/>
    </row>
    <row r="38" spans="1:13">
      <c r="A38" s="130"/>
      <c r="B38" s="131"/>
      <c r="C38" s="131"/>
      <c r="D38" s="131"/>
      <c r="E38" s="131"/>
      <c r="F38" s="131"/>
      <c r="G38" s="131"/>
      <c r="H38" s="131"/>
      <c r="I38" s="131"/>
      <c r="J38" s="131"/>
      <c r="K38" s="132"/>
    </row>
    <row r="39" spans="1:13">
      <c r="A39" s="130"/>
      <c r="B39" s="131"/>
      <c r="C39" s="131"/>
      <c r="D39" s="131"/>
      <c r="E39" s="131"/>
      <c r="F39" s="131"/>
      <c r="G39" s="131"/>
      <c r="H39" s="131"/>
      <c r="I39" s="131"/>
      <c r="J39" s="131"/>
      <c r="K39" s="132"/>
    </row>
    <row r="40" spans="1:13">
      <c r="A40" s="130"/>
      <c r="B40" s="131"/>
      <c r="C40" s="131"/>
      <c r="D40" s="131"/>
      <c r="E40" s="131"/>
      <c r="F40" s="131"/>
      <c r="G40" s="131"/>
      <c r="H40" s="131"/>
      <c r="I40" s="131"/>
      <c r="J40" s="131"/>
      <c r="K40" s="132"/>
    </row>
    <row r="41" spans="1:13">
      <c r="A41" s="130"/>
      <c r="B41" s="131"/>
      <c r="C41" s="131"/>
      <c r="D41" s="131"/>
      <c r="E41" s="131"/>
      <c r="F41" s="131"/>
      <c r="G41" s="131"/>
      <c r="H41" s="131"/>
      <c r="I41" s="131"/>
      <c r="J41" s="131"/>
      <c r="K41" s="132"/>
    </row>
    <row r="42" spans="1:13">
      <c r="A42" s="130"/>
      <c r="B42" s="131"/>
      <c r="C42" s="131"/>
      <c r="D42" s="131"/>
      <c r="E42" s="131"/>
      <c r="F42" s="131"/>
      <c r="G42" s="131"/>
      <c r="H42" s="131"/>
      <c r="I42" s="131"/>
      <c r="J42" s="131"/>
      <c r="K42" s="132"/>
    </row>
    <row r="43" spans="1:13">
      <c r="A43" s="130"/>
      <c r="B43" s="131"/>
      <c r="C43" s="131"/>
      <c r="D43" s="131"/>
      <c r="E43" s="131"/>
      <c r="F43" s="131"/>
      <c r="G43" s="131"/>
      <c r="H43" s="131"/>
      <c r="I43" s="131"/>
      <c r="J43" s="131"/>
      <c r="K43" s="132"/>
    </row>
    <row r="44" spans="1:13">
      <c r="A44" s="130"/>
      <c r="B44" s="131"/>
      <c r="C44" s="131"/>
      <c r="D44" s="131"/>
      <c r="E44" s="131"/>
      <c r="F44" s="131"/>
      <c r="G44" s="131"/>
      <c r="H44" s="131"/>
      <c r="I44" s="131"/>
      <c r="J44" s="131"/>
      <c r="K44" s="132"/>
    </row>
    <row r="45" spans="1:13">
      <c r="A45" s="130"/>
      <c r="B45" s="131"/>
      <c r="C45" s="131"/>
      <c r="D45" s="131"/>
      <c r="E45" s="131"/>
      <c r="F45" s="131"/>
      <c r="G45" s="131"/>
      <c r="H45" s="131"/>
      <c r="I45" s="131"/>
      <c r="J45" s="131"/>
      <c r="K45" s="132"/>
    </row>
    <row r="46" spans="1:13">
      <c r="A46" s="130"/>
      <c r="B46" s="131"/>
      <c r="C46" s="131"/>
      <c r="D46" s="131"/>
      <c r="E46" s="131"/>
      <c r="F46" s="131"/>
      <c r="G46" s="131"/>
      <c r="H46" s="131"/>
      <c r="I46" s="131"/>
      <c r="J46" s="131"/>
      <c r="K46" s="132"/>
    </row>
    <row r="47" spans="1:13">
      <c r="A47" s="130"/>
      <c r="B47" s="131"/>
      <c r="C47" s="131"/>
      <c r="D47" s="131"/>
      <c r="E47" s="131"/>
      <c r="F47" s="131"/>
      <c r="G47" s="131"/>
      <c r="H47" s="131"/>
      <c r="I47" s="131"/>
      <c r="J47" s="131"/>
      <c r="K47" s="132"/>
    </row>
    <row r="48" spans="1:13">
      <c r="A48" s="130"/>
      <c r="B48" s="131"/>
      <c r="C48" s="131"/>
      <c r="D48" s="131"/>
      <c r="E48" s="131"/>
      <c r="F48" s="131"/>
      <c r="G48" s="131"/>
      <c r="H48" s="131"/>
      <c r="I48" s="131"/>
      <c r="J48" s="131"/>
      <c r="K48" s="132"/>
    </row>
    <row r="49" spans="1:11">
      <c r="A49" s="130"/>
      <c r="B49" s="131"/>
      <c r="C49" s="131"/>
      <c r="D49" s="131"/>
      <c r="E49" s="131"/>
      <c r="F49" s="131"/>
      <c r="G49" s="131"/>
      <c r="H49" s="131"/>
      <c r="I49" s="131"/>
      <c r="J49" s="131"/>
      <c r="K49" s="132"/>
    </row>
    <row r="50" spans="1:11">
      <c r="A50" s="130"/>
      <c r="B50" s="131"/>
      <c r="C50" s="131"/>
      <c r="D50" s="131"/>
      <c r="E50" s="131"/>
      <c r="F50" s="131"/>
      <c r="G50" s="131"/>
      <c r="H50" s="131"/>
      <c r="I50" s="131"/>
      <c r="J50" s="131"/>
      <c r="K50" s="132"/>
    </row>
    <row r="51" spans="1:11">
      <c r="A51" s="130"/>
      <c r="B51" s="131"/>
      <c r="C51" s="131"/>
      <c r="D51" s="131"/>
      <c r="E51" s="131"/>
      <c r="F51" s="131"/>
      <c r="G51" s="131"/>
      <c r="H51" s="131"/>
      <c r="I51" s="131"/>
      <c r="J51" s="131"/>
      <c r="K51" s="132"/>
    </row>
    <row r="52" spans="1:11">
      <c r="A52" s="130"/>
      <c r="B52" s="131"/>
      <c r="C52" s="131"/>
      <c r="D52" s="131"/>
      <c r="E52" s="131"/>
      <c r="F52" s="131"/>
      <c r="G52" s="131"/>
      <c r="H52" s="131"/>
      <c r="I52" s="131"/>
      <c r="J52" s="131"/>
      <c r="K52" s="132"/>
    </row>
    <row r="53" spans="1:11">
      <c r="A53" s="130"/>
      <c r="B53" s="131"/>
      <c r="C53" s="131"/>
      <c r="D53" s="131"/>
      <c r="E53" s="131"/>
      <c r="F53" s="131"/>
      <c r="G53" s="131"/>
      <c r="H53" s="131"/>
      <c r="I53" s="131"/>
      <c r="J53" s="131"/>
      <c r="K53" s="132"/>
    </row>
    <row r="54" spans="1:11">
      <c r="A54" s="130"/>
      <c r="B54" s="131"/>
      <c r="C54" s="131"/>
      <c r="D54" s="131"/>
      <c r="E54" s="131"/>
      <c r="F54" s="131"/>
      <c r="G54" s="131"/>
      <c r="H54" s="131"/>
      <c r="I54" s="131"/>
      <c r="J54" s="131"/>
      <c r="K54" s="132"/>
    </row>
    <row r="55" spans="1:11">
      <c r="A55" s="130"/>
      <c r="B55" s="131"/>
      <c r="C55" s="131"/>
      <c r="D55" s="131"/>
      <c r="E55" s="131"/>
      <c r="F55" s="131"/>
      <c r="G55" s="131"/>
      <c r="H55" s="131"/>
      <c r="I55" s="131"/>
      <c r="J55" s="131"/>
      <c r="K55" s="132"/>
    </row>
    <row r="56" spans="1:11">
      <c r="A56" s="130"/>
      <c r="B56" s="131"/>
      <c r="C56" s="131"/>
      <c r="D56" s="131"/>
      <c r="E56" s="131"/>
      <c r="F56" s="131"/>
      <c r="G56" s="131"/>
      <c r="H56" s="131"/>
      <c r="I56" s="131"/>
      <c r="J56" s="131"/>
      <c r="K56" s="132"/>
    </row>
    <row r="57" spans="1:11">
      <c r="A57" s="130"/>
      <c r="B57" s="131"/>
      <c r="C57" s="131"/>
      <c r="D57" s="131"/>
      <c r="E57" s="131"/>
      <c r="F57" s="131"/>
      <c r="G57" s="131"/>
      <c r="H57" s="131"/>
      <c r="I57" s="131"/>
      <c r="J57" s="131"/>
      <c r="K57" s="132"/>
    </row>
    <row r="58" spans="1:11">
      <c r="A58" s="130"/>
      <c r="B58" s="131"/>
      <c r="C58" s="131"/>
      <c r="D58" s="131"/>
      <c r="E58" s="131"/>
      <c r="F58" s="131"/>
      <c r="G58" s="131"/>
      <c r="H58" s="131"/>
      <c r="I58" s="131"/>
      <c r="J58" s="131"/>
      <c r="K58" s="132"/>
    </row>
    <row r="59" spans="1:11">
      <c r="A59" s="130"/>
      <c r="B59" s="131"/>
      <c r="C59" s="131"/>
      <c r="D59" s="131"/>
      <c r="E59" s="131"/>
      <c r="F59" s="131"/>
      <c r="G59" s="131"/>
      <c r="H59" s="131"/>
      <c r="I59" s="131"/>
      <c r="J59" s="131"/>
      <c r="K59" s="132"/>
    </row>
    <row r="60" spans="1:11">
      <c r="A60" s="130"/>
      <c r="B60" s="131"/>
      <c r="C60" s="131"/>
      <c r="D60" s="131"/>
      <c r="E60" s="131"/>
      <c r="F60" s="131"/>
      <c r="G60" s="131"/>
      <c r="H60" s="131"/>
      <c r="I60" s="131"/>
      <c r="J60" s="131"/>
      <c r="K60" s="132"/>
    </row>
    <row r="61" spans="1:11">
      <c r="A61" s="130"/>
      <c r="B61" s="131"/>
      <c r="C61" s="131"/>
      <c r="D61" s="131"/>
      <c r="E61" s="131"/>
      <c r="F61" s="131"/>
      <c r="G61" s="131"/>
      <c r="H61" s="131"/>
      <c r="I61" s="131"/>
      <c r="J61" s="131"/>
      <c r="K61" s="132"/>
    </row>
    <row r="62" spans="1:11">
      <c r="A62" s="130"/>
      <c r="B62" s="131"/>
      <c r="C62" s="131"/>
      <c r="D62" s="131"/>
      <c r="E62" s="131"/>
      <c r="F62" s="131"/>
      <c r="G62" s="131"/>
      <c r="H62" s="131"/>
      <c r="I62" s="131"/>
      <c r="J62" s="131"/>
      <c r="K62" s="132"/>
    </row>
    <row r="63" spans="1:11">
      <c r="A63" s="130"/>
      <c r="B63" s="131"/>
      <c r="C63" s="131"/>
      <c r="D63" s="131"/>
      <c r="E63" s="131"/>
      <c r="F63" s="131"/>
      <c r="G63" s="131"/>
      <c r="H63" s="131"/>
      <c r="I63" s="131"/>
      <c r="J63" s="131"/>
      <c r="K63" s="132"/>
    </row>
    <row r="64" spans="1:11">
      <c r="A64" s="130"/>
      <c r="B64" s="131"/>
      <c r="C64" s="131"/>
      <c r="D64" s="131"/>
      <c r="E64" s="131"/>
      <c r="F64" s="131"/>
      <c r="G64" s="131"/>
      <c r="H64" s="131"/>
      <c r="I64" s="131"/>
      <c r="J64" s="131"/>
      <c r="K64" s="132"/>
    </row>
    <row r="65" spans="1:11">
      <c r="A65" s="130"/>
      <c r="B65" s="131"/>
      <c r="C65" s="131"/>
      <c r="D65" s="131"/>
      <c r="E65" s="131"/>
      <c r="F65" s="131"/>
      <c r="G65" s="131"/>
      <c r="H65" s="131"/>
      <c r="I65" s="131"/>
      <c r="J65" s="131"/>
      <c r="K65" s="132"/>
    </row>
    <row r="66" spans="1:11">
      <c r="A66" s="130"/>
      <c r="B66" s="131"/>
      <c r="C66" s="131"/>
      <c r="D66" s="131"/>
      <c r="E66" s="131"/>
      <c r="F66" s="131"/>
      <c r="G66" s="131"/>
      <c r="H66" s="131"/>
      <c r="I66" s="131"/>
      <c r="J66" s="131"/>
      <c r="K66" s="132"/>
    </row>
    <row r="67" spans="1:11">
      <c r="A67" s="130"/>
      <c r="B67" s="131"/>
      <c r="C67" s="131"/>
      <c r="D67" s="131"/>
      <c r="E67" s="131"/>
      <c r="F67" s="131"/>
      <c r="G67" s="131"/>
      <c r="H67" s="131"/>
      <c r="I67" s="131"/>
      <c r="J67" s="131"/>
      <c r="K67" s="132"/>
    </row>
    <row r="68" spans="1:11">
      <c r="A68" s="130"/>
      <c r="B68" s="131"/>
      <c r="C68" s="131"/>
      <c r="D68" s="131"/>
      <c r="E68" s="131"/>
      <c r="F68" s="131"/>
      <c r="G68" s="131"/>
      <c r="H68" s="131"/>
      <c r="I68" s="131"/>
      <c r="J68" s="131"/>
      <c r="K68" s="132"/>
    </row>
    <row r="69" spans="1:11">
      <c r="A69" s="130"/>
      <c r="B69" s="131"/>
      <c r="C69" s="131"/>
      <c r="D69" s="131"/>
      <c r="E69" s="131"/>
      <c r="F69" s="131"/>
      <c r="G69" s="131"/>
      <c r="H69" s="131"/>
      <c r="I69" s="131"/>
      <c r="J69" s="131"/>
      <c r="K69" s="132"/>
    </row>
    <row r="70" spans="1:11">
      <c r="A70" s="130"/>
      <c r="B70" s="131"/>
      <c r="C70" s="131"/>
      <c r="D70" s="131"/>
      <c r="E70" s="131"/>
      <c r="F70" s="131"/>
      <c r="G70" s="131"/>
      <c r="H70" s="131"/>
      <c r="I70" s="131"/>
      <c r="J70" s="131"/>
      <c r="K70" s="132"/>
    </row>
    <row r="71" spans="1:11">
      <c r="A71" s="130"/>
      <c r="B71" s="131"/>
      <c r="C71" s="131"/>
      <c r="D71" s="131"/>
      <c r="E71" s="131"/>
      <c r="F71" s="131"/>
      <c r="G71" s="131"/>
      <c r="H71" s="131"/>
      <c r="I71" s="131"/>
      <c r="J71" s="131"/>
      <c r="K71" s="132"/>
    </row>
    <row r="72" spans="1:11">
      <c r="A72" s="130"/>
      <c r="B72" s="131"/>
      <c r="C72" s="131"/>
      <c r="D72" s="131"/>
      <c r="E72" s="131"/>
      <c r="F72" s="131"/>
      <c r="G72" s="131"/>
      <c r="H72" s="131"/>
      <c r="I72" s="131"/>
      <c r="J72" s="131"/>
      <c r="K72" s="132"/>
    </row>
    <row r="73" spans="1:11">
      <c r="A73" s="130"/>
      <c r="B73" s="131"/>
      <c r="C73" s="131"/>
      <c r="D73" s="131"/>
      <c r="E73" s="131"/>
      <c r="F73" s="131"/>
      <c r="G73" s="131"/>
      <c r="H73" s="131"/>
      <c r="I73" s="131"/>
      <c r="J73" s="131"/>
      <c r="K73" s="132"/>
    </row>
    <row r="74" spans="1:11">
      <c r="A74" s="130"/>
      <c r="B74" s="131"/>
      <c r="C74" s="131"/>
      <c r="D74" s="131"/>
      <c r="E74" s="131"/>
      <c r="F74" s="131"/>
      <c r="G74" s="131"/>
      <c r="H74" s="131"/>
      <c r="I74" s="131"/>
      <c r="J74" s="131"/>
      <c r="K74" s="132"/>
    </row>
    <row r="75" spans="1:11">
      <c r="A75" s="130"/>
      <c r="B75" s="131"/>
      <c r="C75" s="131"/>
      <c r="D75" s="131"/>
      <c r="E75" s="131"/>
      <c r="F75" s="131"/>
      <c r="G75" s="131"/>
      <c r="H75" s="131"/>
      <c r="I75" s="131"/>
      <c r="J75" s="131"/>
      <c r="K75" s="132"/>
    </row>
    <row r="76" spans="1:11">
      <c r="A76" s="130"/>
      <c r="B76" s="131"/>
      <c r="C76" s="131"/>
      <c r="D76" s="131"/>
      <c r="E76" s="131"/>
      <c r="F76" s="131"/>
      <c r="G76" s="131"/>
      <c r="H76" s="131"/>
      <c r="I76" s="131"/>
      <c r="J76" s="131"/>
      <c r="K76" s="132"/>
    </row>
    <row r="77" spans="1:11">
      <c r="A77" s="130"/>
      <c r="B77" s="131"/>
      <c r="C77" s="131"/>
      <c r="D77" s="131"/>
      <c r="E77" s="131"/>
      <c r="F77" s="131"/>
      <c r="G77" s="131"/>
      <c r="H77" s="131"/>
      <c r="I77" s="131"/>
      <c r="J77" s="131"/>
      <c r="K77" s="132"/>
    </row>
    <row r="78" spans="1:11">
      <c r="A78" s="130"/>
      <c r="B78" s="131"/>
      <c r="C78" s="131"/>
      <c r="D78" s="131"/>
      <c r="E78" s="131"/>
      <c r="F78" s="131"/>
      <c r="G78" s="131"/>
      <c r="H78" s="131"/>
      <c r="I78" s="131"/>
      <c r="J78" s="131"/>
      <c r="K78" s="132"/>
    </row>
    <row r="79" spans="1:11">
      <c r="A79" s="130"/>
      <c r="B79" s="131"/>
      <c r="C79" s="131"/>
      <c r="D79" s="131"/>
      <c r="E79" s="131"/>
      <c r="F79" s="131"/>
      <c r="G79" s="131"/>
      <c r="H79" s="131"/>
      <c r="I79" s="131"/>
      <c r="J79" s="131"/>
      <c r="K79" s="132"/>
    </row>
    <row r="80" spans="1:11" ht="15.75" thickBot="1">
      <c r="A80" s="133"/>
      <c r="B80" s="134"/>
      <c r="C80" s="134"/>
      <c r="D80" s="134"/>
      <c r="E80" s="134"/>
      <c r="F80" s="134"/>
      <c r="G80" s="134"/>
      <c r="H80" s="134"/>
      <c r="I80" s="134"/>
      <c r="J80" s="134"/>
      <c r="K80" s="135"/>
    </row>
  </sheetData>
  <sheetProtection algorithmName="SHA-512" hashValue="eg12a5LIQU6gkr1RQs1tiXvr3Go0CvcPuVKt+YjX59IShvNDZ4CAp/WNN187M/fiplbAXoK85r+WZjwRrE8M3g==" saltValue="Z1LQ/Fc7U21201c9qmBeqA==" spinCount="100000" sheet="1" objects="1" scenarios="1"/>
  <mergeCells count="1">
    <mergeCell ref="A1:K80"/>
  </mergeCell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Severine Brier</dc:creator>
  <cp:keywords/>
  <dc:description/>
  <cp:lastModifiedBy>Mélina Farre</cp:lastModifiedBy>
  <cp:revision/>
  <dcterms:created xsi:type="dcterms:W3CDTF">2023-07-21T07:03:07Z</dcterms:created>
  <dcterms:modified xsi:type="dcterms:W3CDTF">2023-11-02T14:00:17Z</dcterms:modified>
  <cp:category/>
  <cp:contentStatus/>
</cp:coreProperties>
</file>